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H:\Bridge\KLBIP\2023 KLBIP\"/>
    </mc:Choice>
  </mc:AlternateContent>
  <xr:revisionPtr revIDLastSave="0" documentId="13_ncr:1_{CD9AB631-5C92-49C4-BE31-B8BB9FE41B00}" xr6:coauthVersionLast="47" xr6:coauthVersionMax="47" xr10:uidLastSave="{00000000-0000-0000-0000-000000000000}"/>
  <bookViews>
    <workbookView xWindow="28680" yWindow="-120" windowWidth="29040" windowHeight="15840" activeTab="3" xr2:uid="{00000000-000D-0000-FFFF-FFFF00000000}"/>
  </bookViews>
  <sheets>
    <sheet name="Read Me" sheetId="1" r:id="rId1"/>
    <sheet name="Lists" sheetId="4" state="hidden" r:id="rId2"/>
    <sheet name="KLBIP Sample App" sheetId="14" r:id="rId3"/>
    <sheet name="KLBIP Application" sheetId="13" r:id="rId4"/>
    <sheet name="County Population Density" sheetId="15" r:id="rId5"/>
  </sheets>
  <definedNames>
    <definedName name="Colby">Lists!#REF!</definedName>
    <definedName name="GI" localSheetId="3">Lists!#REF!</definedName>
    <definedName name="GI" localSheetId="2">Lists!#REF!</definedName>
    <definedName name="GI">Lists!#REF!</definedName>
    <definedName name="PCAT" localSheetId="3">'KLBIP Application'!#REF!</definedName>
    <definedName name="PCAT" localSheetId="2">'KLBIP Sample App'!#REF!</definedName>
    <definedName name="PCAT">#REF!</definedName>
    <definedName name="Pop" localSheetId="3">'KLBIP Application'!$L$10</definedName>
    <definedName name="Pop" localSheetId="2">'KLBIP Sample App'!$L$10</definedName>
    <definedName name="Pop">#REF!</definedName>
    <definedName name="PR" localSheetId="3">Lists!#REF!</definedName>
    <definedName name="PR" localSheetId="2">Lists!#REF!</definedName>
    <definedName name="PR">Lists!#REF!</definedName>
    <definedName name="_xlnm.Print_Area" localSheetId="0">'Read Me'!$A$1:$AA$30</definedName>
    <definedName name="SP" localSheetId="3">Lists!#REF!</definedName>
    <definedName name="SP" localSheetId="2">Lists!#REF!</definedName>
    <definedName name="SP">Lists!#REF!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0" i="13" l="1"/>
  <c r="K80" i="14"/>
  <c r="V74" i="13"/>
  <c r="K79" i="13"/>
  <c r="K78" i="13"/>
  <c r="G78" i="13"/>
  <c r="V75" i="13"/>
  <c r="U70" i="13"/>
  <c r="U69" i="13"/>
  <c r="U68" i="13"/>
  <c r="N67" i="13"/>
  <c r="U67" i="13" s="1"/>
  <c r="U66" i="13"/>
  <c r="U65" i="13"/>
  <c r="N64" i="13"/>
  <c r="N71" i="13" s="1"/>
  <c r="N72" i="13" s="1"/>
  <c r="K64" i="13"/>
  <c r="U64" i="13" s="1"/>
  <c r="U63" i="13"/>
  <c r="L4" i="13"/>
  <c r="K81" i="13" l="1"/>
  <c r="K82" i="13" s="1"/>
  <c r="K71" i="13"/>
  <c r="K72" i="13" l="1"/>
  <c r="U71" i="13"/>
  <c r="U72" i="13" l="1"/>
  <c r="V74" i="14" l="1"/>
  <c r="V75" i="14"/>
  <c r="G78" i="14" l="1"/>
  <c r="U70" i="14"/>
  <c r="U69" i="14"/>
  <c r="U68" i="14"/>
  <c r="N67" i="14"/>
  <c r="U66" i="14"/>
  <c r="U65" i="14"/>
  <c r="N64" i="14"/>
  <c r="K64" i="14"/>
  <c r="U63" i="14"/>
  <c r="L4" i="14"/>
  <c r="K71" i="14" l="1"/>
  <c r="K72" i="14" s="1"/>
  <c r="K78" i="14" s="1"/>
  <c r="N71" i="14"/>
  <c r="N72" i="14" s="1"/>
  <c r="K79" i="14" s="1"/>
  <c r="U64" i="14"/>
  <c r="U67" i="14"/>
  <c r="K81" i="14" l="1"/>
  <c r="U71" i="14"/>
  <c r="U72" i="14"/>
  <c r="K82" i="14" l="1"/>
  <c r="D4" i="4"/>
  <c r="D5" i="4" s="1"/>
  <c r="D6" i="4" s="1"/>
  <c r="D7" i="4" s="1"/>
  <c r="D8" i="4" s="1"/>
  <c r="D9" i="4" s="1"/>
  <c r="D10" i="4" s="1"/>
  <c r="D11" i="4" s="1"/>
  <c r="D12" i="4" s="1"/>
  <c r="D1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Legge</author>
    <author>Colby Farlow</author>
  </authors>
  <commentList>
    <comment ref="I4" authorId="0" shapeId="0" xr:uid="{49831A46-90F2-4301-B06C-0687708388DB}">
      <text>
        <r>
          <rPr>
            <sz val="9"/>
            <color indexed="81"/>
            <rFont val="Tahoma"/>
            <family val="2"/>
          </rPr>
          <t>Select the Program Year from the list.</t>
        </r>
      </text>
    </comment>
    <comment ref="I5" authorId="0" shapeId="0" xr:uid="{AC898C5B-AD70-4DA0-BC0A-EE9903219CCA}">
      <text>
        <r>
          <rPr>
            <sz val="9"/>
            <color indexed="81"/>
            <rFont val="Tahoma"/>
            <family val="2"/>
          </rPr>
          <t>Enter submittal date.</t>
        </r>
      </text>
    </comment>
    <comment ref="L9" authorId="0" shapeId="0" xr:uid="{A22BB4B3-C32C-4E20-B84E-08D50B7E9369}">
      <text>
        <r>
          <rPr>
            <sz val="9"/>
            <color indexed="81"/>
            <rFont val="Tahoma"/>
            <family val="2"/>
          </rPr>
          <t>Select the County where the project is located from the dropdown list.</t>
        </r>
      </text>
    </comment>
    <comment ref="L19" authorId="1" shapeId="0" xr:uid="{8E079A63-5A31-40D9-910D-8FDE41050F2C}">
      <text>
        <r>
          <rPr>
            <sz val="9"/>
            <color indexed="81"/>
            <rFont val="Tahoma"/>
            <family val="2"/>
          </rPr>
          <t>Show the road classification the bridge is located on. Any  road functional classification is eligible.</t>
        </r>
      </text>
    </comment>
    <comment ref="L22" authorId="1" shapeId="0" xr:uid="{AFF33AC6-87BE-4951-95F4-599FE51D012B}">
      <text>
        <r>
          <rPr>
            <sz val="9"/>
            <color indexed="81"/>
            <rFont val="Tahoma"/>
            <family val="2"/>
          </rPr>
          <t>Percentage of ADT comprised of heavy and commercial trucks or buses</t>
        </r>
      </text>
    </comment>
    <comment ref="L27" authorId="1" shapeId="0" xr:uid="{DE3EFAF9-B7D0-4120-8DE6-DD93C4509849}">
      <text>
        <r>
          <rPr>
            <sz val="9"/>
            <color indexed="81"/>
            <rFont val="Tahoma"/>
            <family val="2"/>
          </rPr>
          <t xml:space="preserve">A Force Account should be requested if the LPA would like to use their own workforce for constructing the bridge . 
</t>
        </r>
      </text>
    </comment>
    <comment ref="G71" authorId="0" shapeId="0" xr:uid="{65C0BC73-2FF7-4DD6-AE19-95BAB0C08F65}">
      <text>
        <r>
          <rPr>
            <sz val="9"/>
            <color indexed="81"/>
            <rFont val="Tahoma"/>
            <family val="2"/>
          </rPr>
          <t>Set by KDOT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 Legge</author>
    <author>Colby Farlow</author>
  </authors>
  <commentList>
    <comment ref="I4" authorId="0" shapeId="0" xr:uid="{4EB6CBE8-1324-4C93-BC1E-8D5DE84C8251}">
      <text>
        <r>
          <rPr>
            <sz val="9"/>
            <color indexed="81"/>
            <rFont val="Tahoma"/>
            <family val="2"/>
          </rPr>
          <t>Select the Program Year from the list.</t>
        </r>
      </text>
    </comment>
    <comment ref="I5" authorId="0" shapeId="0" xr:uid="{8CD077B1-EB15-4A4D-A5FB-DFDD092BAF7F}">
      <text>
        <r>
          <rPr>
            <sz val="9"/>
            <color indexed="81"/>
            <rFont val="Tahoma"/>
            <family val="2"/>
          </rPr>
          <t>Enter submittal date.</t>
        </r>
      </text>
    </comment>
    <comment ref="L9" authorId="0" shapeId="0" xr:uid="{DB92CCD8-765C-47DB-8F04-4C1EDB0631CF}">
      <text>
        <r>
          <rPr>
            <sz val="9"/>
            <color indexed="81"/>
            <rFont val="Tahoma"/>
            <family val="2"/>
          </rPr>
          <t>Select the County where the project is located from the dropdown list.</t>
        </r>
      </text>
    </comment>
    <comment ref="L19" authorId="1" shapeId="0" xr:uid="{6BEE4187-D26C-4C6F-ABBB-72E65DA87B33}">
      <text>
        <r>
          <rPr>
            <sz val="9"/>
            <color indexed="81"/>
            <rFont val="Tahoma"/>
            <family val="2"/>
          </rPr>
          <t>Show the road classification the bridge is located on. Any  road functional classification is eligible.</t>
        </r>
      </text>
    </comment>
    <comment ref="L22" authorId="1" shapeId="0" xr:uid="{DB11D9BC-4459-4DFA-A396-9596B3244881}">
      <text>
        <r>
          <rPr>
            <sz val="9"/>
            <color indexed="81"/>
            <rFont val="Tahoma"/>
            <family val="2"/>
          </rPr>
          <t>Percentage of ADT comprised of heavy and commercial trucks or buses</t>
        </r>
      </text>
    </comment>
    <comment ref="L27" authorId="1" shapeId="0" xr:uid="{72C4C267-143D-4B40-95AF-9F7D544B4561}">
      <text>
        <r>
          <rPr>
            <sz val="9"/>
            <color indexed="81"/>
            <rFont val="Tahoma"/>
            <family val="2"/>
          </rPr>
          <t xml:space="preserve">A Force Account should be requested if the LPA would like to use their own workforce for constructing the bridge . 
</t>
        </r>
      </text>
    </comment>
    <comment ref="G71" authorId="0" shapeId="0" xr:uid="{63198757-A3FD-46E4-A451-0F78E25B3F1F}">
      <text>
        <r>
          <rPr>
            <sz val="9"/>
            <color indexed="81"/>
            <rFont val="Tahoma"/>
            <family val="2"/>
          </rPr>
          <t>Set by KDOT</t>
        </r>
      </text>
    </comment>
  </commentList>
</comments>
</file>

<file path=xl/sharedStrings.xml><?xml version="1.0" encoding="utf-8"?>
<sst xmlns="http://schemas.openxmlformats.org/spreadsheetml/2006/main" count="561" uniqueCount="428">
  <si>
    <t>Grading</t>
  </si>
  <si>
    <t>KANSAS DEPARTMENT OF TRANSPORTATION - BUREAU OF LOCAL PROJECTS</t>
  </si>
  <si>
    <t>RR Yes/No</t>
  </si>
  <si>
    <t>Yes</t>
  </si>
  <si>
    <t>No</t>
  </si>
  <si>
    <t>Project Cost Estimate</t>
  </si>
  <si>
    <t>CE (Inspection)</t>
  </si>
  <si>
    <t>Participating</t>
  </si>
  <si>
    <t>Non-Participating</t>
  </si>
  <si>
    <t>Total</t>
  </si>
  <si>
    <t>Construction Total</t>
  </si>
  <si>
    <t>Revision Notes:</t>
  </si>
  <si>
    <t>KDOT Share Percentage:</t>
  </si>
  <si>
    <t>Crossbucks</t>
  </si>
  <si>
    <t>Flashing Lights and Gates</t>
  </si>
  <si>
    <t>Flashing Lights</t>
  </si>
  <si>
    <t>Years</t>
  </si>
  <si>
    <t>Allen</t>
  </si>
  <si>
    <t>Anderson</t>
  </si>
  <si>
    <t>Atchison</t>
  </si>
  <si>
    <t>Barber</t>
  </si>
  <si>
    <t>Barton</t>
  </si>
  <si>
    <t>Bourbon</t>
  </si>
  <si>
    <t>Brown</t>
  </si>
  <si>
    <t>Butler</t>
  </si>
  <si>
    <t>Chase</t>
  </si>
  <si>
    <t>Chautauqua</t>
  </si>
  <si>
    <t>Cherokee</t>
  </si>
  <si>
    <t>Cheyenne</t>
  </si>
  <si>
    <t>Clark</t>
  </si>
  <si>
    <t>Clay</t>
  </si>
  <si>
    <t>Cloud</t>
  </si>
  <si>
    <t>Comanche</t>
  </si>
  <si>
    <t>Cowley</t>
  </si>
  <si>
    <t>Crawford</t>
  </si>
  <si>
    <t>Decatur</t>
  </si>
  <si>
    <t>Dickinson</t>
  </si>
  <si>
    <t>Doniphan</t>
  </si>
  <si>
    <t>Douglas</t>
  </si>
  <si>
    <t>Edwards</t>
  </si>
  <si>
    <t>Elk</t>
  </si>
  <si>
    <t>Ellis</t>
  </si>
  <si>
    <t>Ellsworth</t>
  </si>
  <si>
    <t>Finney</t>
  </si>
  <si>
    <t>Ford</t>
  </si>
  <si>
    <t>Franklin</t>
  </si>
  <si>
    <t>Geary</t>
  </si>
  <si>
    <t>Gove</t>
  </si>
  <si>
    <t>Graham</t>
  </si>
  <si>
    <t>Grant</t>
  </si>
  <si>
    <t>Gray</t>
  </si>
  <si>
    <t>Greeley</t>
  </si>
  <si>
    <t>Greenwood</t>
  </si>
  <si>
    <t>Hamilton</t>
  </si>
  <si>
    <t>Harper</t>
  </si>
  <si>
    <t>Harvey</t>
  </si>
  <si>
    <t>Haskell</t>
  </si>
  <si>
    <t>Hodgeman</t>
  </si>
  <si>
    <t>Jackson</t>
  </si>
  <si>
    <t>Jefferson</t>
  </si>
  <si>
    <t>Jewell</t>
  </si>
  <si>
    <t>Johnson</t>
  </si>
  <si>
    <t>Kearny</t>
  </si>
  <si>
    <t>Kingman</t>
  </si>
  <si>
    <t>Kiowa</t>
  </si>
  <si>
    <t>Labette</t>
  </si>
  <si>
    <t>Lane</t>
  </si>
  <si>
    <t>Leavenworth</t>
  </si>
  <si>
    <t>Lincoln</t>
  </si>
  <si>
    <t>Linn</t>
  </si>
  <si>
    <t>Logan</t>
  </si>
  <si>
    <t>Lyon</t>
  </si>
  <si>
    <t>Marion</t>
  </si>
  <si>
    <t>Marshall</t>
  </si>
  <si>
    <t>McPherson</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</si>
  <si>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</si>
  <si>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</si>
  <si>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</si>
  <si>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</si>
  <si>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</si>
  <si>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</si>
  <si>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</si>
  <si>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</si>
  <si>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</si>
  <si>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</si>
  <si>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</si>
  <si>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</si>
  <si>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</si>
  <si>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</si>
  <si>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</si>
  <si>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</si>
  <si>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</si>
  <si>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</si>
  <si>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</si>
  <si>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</si>
  <si>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</si>
  <si>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</si>
  <si>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</si>
  <si>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</si>
  <si>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</si>
  <si>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</si>
  <si>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</si>
  <si>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</si>
  <si>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</si>
  <si>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</si>
  <si>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</si>
  <si>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</si>
  <si>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</si>
  <si>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</si>
  <si>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</si>
  <si>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</si>
  <si>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</si>
  <si>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</si>
  <si>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</si>
  <si>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</si>
  <si>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</si>
  <si>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Washington</t>
  </si>
  <si>
    <t>Wichita</t>
  </si>
  <si>
    <t>Wilson</t>
  </si>
  <si>
    <t>Woodson</t>
  </si>
  <si>
    <t>Wyandotte</t>
  </si>
  <si>
    <t>Counties</t>
  </si>
  <si>
    <t>None</t>
  </si>
  <si>
    <t>Coffey</t>
  </si>
  <si>
    <t xml:space="preserve">Inflation Amount at </t>
  </si>
  <si>
    <t>Local Match</t>
  </si>
  <si>
    <t xml:space="preserve">Program Fiscal Year: </t>
  </si>
  <si>
    <t xml:space="preserve">Submittal Date: </t>
  </si>
  <si>
    <t>Primary Contact Name and Title:</t>
  </si>
  <si>
    <t>County of Project Location:</t>
  </si>
  <si>
    <t>Project Location:</t>
  </si>
  <si>
    <t>Describe any known KDOT or other projects that may need coordination:</t>
  </si>
  <si>
    <t>Kansas Department of Transportation</t>
  </si>
  <si>
    <t>Bureau of Local Projects</t>
  </si>
  <si>
    <t>Eisenhower State Office Building</t>
  </si>
  <si>
    <t>Topeka, KS 66603-3745</t>
  </si>
  <si>
    <t>Submit Application with attachments by mail to:</t>
  </si>
  <si>
    <t xml:space="preserve">   a. Project Map</t>
  </si>
  <si>
    <t>Attachment Checklist:</t>
  </si>
  <si>
    <t>Coordination Information:</t>
  </si>
  <si>
    <t>Total Estimated Project Cost</t>
  </si>
  <si>
    <t>(</t>
  </si>
  <si>
    <t>)</t>
  </si>
  <si>
    <t>Usage Instructions</t>
  </si>
  <si>
    <t>Completed applications should be emailed to:</t>
  </si>
  <si>
    <t>To confirm receipt, if you do not receive an email response, please follow up with a call to the Bureau of Local Projects at (785) 296-3861.</t>
  </si>
  <si>
    <t>KDOT.LPePlans@ks.gov</t>
  </si>
  <si>
    <t>(should be an elected official or employee of LPA)</t>
  </si>
  <si>
    <t>Phone Number:</t>
  </si>
  <si>
    <t>Functional Classification</t>
  </si>
  <si>
    <t>Rural Local</t>
  </si>
  <si>
    <t>Rural Minor Collector</t>
  </si>
  <si>
    <t>Urban Local</t>
  </si>
  <si>
    <t xml:space="preserve">Email Address: </t>
  </si>
  <si>
    <t>Project Scope and Justification (explain why the bridge is a priority for the LPA):</t>
  </si>
  <si>
    <t>Name of Local Public Agency (LPA):</t>
  </si>
  <si>
    <t>NBI (15 digit) Structure Number:</t>
  </si>
  <si>
    <t>LPA Bridge ID:</t>
  </si>
  <si>
    <t>Functional Classification:</t>
  </si>
  <si>
    <t>Estimated Average Daily Traffic (ADT):</t>
  </si>
  <si>
    <t>3. Project Cost</t>
  </si>
  <si>
    <t>n</t>
  </si>
  <si>
    <t>Fracture Critical:</t>
  </si>
  <si>
    <t>Closed:</t>
  </si>
  <si>
    <t>Cribbed:</t>
  </si>
  <si>
    <t>Shoo-fly detour:</t>
  </si>
  <si>
    <t>.</t>
  </si>
  <si>
    <t>Project Length (miles):</t>
  </si>
  <si>
    <t>Bridge</t>
  </si>
  <si>
    <t>2.3 miles</t>
  </si>
  <si>
    <t>0.12 miles</t>
  </si>
  <si>
    <t>1 of 3</t>
  </si>
  <si>
    <t>John Doe</t>
  </si>
  <si>
    <t>John.Doe@ks.gov</t>
  </si>
  <si>
    <t>620-123-4567</t>
  </si>
  <si>
    <t>Alternate Route Length (miles):</t>
  </si>
  <si>
    <t>Answer yes or no to each of the following about the current bridge.</t>
  </si>
  <si>
    <t>Is the replacement bridge a Low-Cost Bridge:</t>
  </si>
  <si>
    <t>4. Coordination</t>
  </si>
  <si>
    <r>
      <t xml:space="preserve">Are multiple KLBIP Applications being submitted? If so, prioritize this application </t>
    </r>
    <r>
      <rPr>
        <i/>
        <sz val="11"/>
        <color theme="1"/>
        <rFont val="Arial"/>
        <family val="2"/>
      </rPr>
      <t>(Example: 1 of 3)</t>
    </r>
  </si>
  <si>
    <t>2(a). Project location and Description:</t>
  </si>
  <si>
    <t>Bridge Location:</t>
  </si>
  <si>
    <t>Preliminary Engineering</t>
  </si>
  <si>
    <t>Right of Way</t>
  </si>
  <si>
    <t>Utility Relocation</t>
  </si>
  <si>
    <t>NBI Item 70 is At/Above Legal Loads:</t>
  </si>
  <si>
    <t>Does the LPA request the use of a Force Account:</t>
  </si>
  <si>
    <t>Program Maximum Award:</t>
  </si>
  <si>
    <t>BSN 330</t>
  </si>
  <si>
    <t>L.0-2.9</t>
  </si>
  <si>
    <t>Rural Major Collector</t>
  </si>
  <si>
    <t>Urban Collector</t>
  </si>
  <si>
    <t>Other</t>
  </si>
  <si>
    <t>Is the replacement structure non-bridge length:</t>
  </si>
  <si>
    <t>Is LPA applying to remove or close an additional Bridge:</t>
  </si>
  <si>
    <t>Kanza County</t>
  </si>
  <si>
    <t>Kanza</t>
  </si>
  <si>
    <t>123 Main Street, Kanza, KS 66749</t>
  </si>
  <si>
    <t>2.0 miles West of Kanza over Big Blue Creek</t>
  </si>
  <si>
    <t>3.0 miles West &amp; 2.1 miles south of Kanza</t>
  </si>
  <si>
    <t>700 S.W. Harrison, 7th Floor</t>
  </si>
  <si>
    <t>KANSAS LOCAL BRIDGE IMPROVEMENT PROGRAM APPLICATION 2023</t>
  </si>
  <si>
    <t>Roadway width (ft):</t>
  </si>
  <si>
    <t>Bridge Length (ft):</t>
  </si>
  <si>
    <t>Kansas County Population density</t>
  </si>
  <si>
    <t>1,167.0/sq mi</t>
  </si>
  <si>
    <t>Johnson, KS / 560,025</t>
  </si>
  <si>
    <t>1,021.0/sq mi</t>
  </si>
  <si>
    <t>Wyandotte, KS / 159,466</t>
  </si>
  <si>
    <t>499.2/sq mi</t>
  </si>
  <si>
    <t>Sedgwick, KS / 503,788</t>
  </si>
  <si>
    <t>321.4/sq mi</t>
  </si>
  <si>
    <t>Shawnee, KS / 178,600</t>
  </si>
  <si>
    <t>239.6/sq mi</t>
  </si>
  <si>
    <t>Douglas, KS / 113,703</t>
  </si>
  <si>
    <t>165.7/sq mi</t>
  </si>
  <si>
    <t>Leavenworth, KS / 77,687</t>
  </si>
  <si>
    <t>119.7/sq mi</t>
  </si>
  <si>
    <t>Riley, KS / 74,478</t>
  </si>
  <si>
    <t>90.1/sq mi</t>
  </si>
  <si>
    <t>Geary, KS / 36,458</t>
  </si>
  <si>
    <t>77.3/sq mi</t>
  </si>
  <si>
    <t>Saline, KS / 55,793</t>
  </si>
  <si>
    <t>66.0/sq mi</t>
  </si>
  <si>
    <t>Crawford, KS / 39,277</t>
  </si>
  <si>
    <t>64.4/sq mi</t>
  </si>
  <si>
    <t>Harvey, KS / 34,797</t>
  </si>
  <si>
    <t>55.5/sq mi</t>
  </si>
  <si>
    <t>Miami, KS / 32,765</t>
  </si>
  <si>
    <t>53.1/sq mi</t>
  </si>
  <si>
    <t>Montgomery, KS / 34,602</t>
  </si>
  <si>
    <t>50.5/sq mi</t>
  </si>
  <si>
    <t>Reno, KS / 64,223</t>
  </si>
  <si>
    <t>45.6/sq mi</t>
  </si>
  <si>
    <t>Butler, KS / 65,927</t>
  </si>
  <si>
    <t>44.8/sq mi</t>
  </si>
  <si>
    <t>Franklin, KS / 25,834</t>
  </si>
  <si>
    <t>39.2/sq mi</t>
  </si>
  <si>
    <t>Lyon, KS / 33,510</t>
  </si>
  <si>
    <t>38.6/sq mi</t>
  </si>
  <si>
    <t>Atchison, KS / 16,737</t>
  </si>
  <si>
    <t>36.4/sq mi</t>
  </si>
  <si>
    <t>Seward, KS / 23,319</t>
  </si>
  <si>
    <t>35.8/sq mi</t>
  </si>
  <si>
    <t>Cherokee, KS / 21,179</t>
  </si>
  <si>
    <t>34.0/sq mi</t>
  </si>
  <si>
    <t>Jefferson, KS / 18,932</t>
  </si>
  <si>
    <t>32.5/sq mi</t>
  </si>
  <si>
    <t>Mcpherson, KS / 29,308</t>
  </si>
  <si>
    <t>Labette, KS / 21,225</t>
  </si>
  <si>
    <t>32.1/sq mi</t>
  </si>
  <si>
    <t>Ellis, KS / 28,878</t>
  </si>
  <si>
    <t>32.0/sq mi</t>
  </si>
  <si>
    <t>Cowley, KS / 36,201</t>
  </si>
  <si>
    <t>31.5/sq mi</t>
  </si>
  <si>
    <t>Ford, KS / 34,604</t>
  </si>
  <si>
    <t>30.6/sq mi</t>
  </si>
  <si>
    <t>Barton, KS / 27,566</t>
  </si>
  <si>
    <t>28.5/sq mi</t>
  </si>
  <si>
    <t>Finney, KS / 37,099</t>
  </si>
  <si>
    <t>Neosho, KS / 16,453</t>
  </si>
  <si>
    <t>26.1/sq mi</t>
  </si>
  <si>
    <t>Allen, KS / 13,212</t>
  </si>
  <si>
    <t>25.9/sq mi</t>
  </si>
  <si>
    <t>Pottawatomie, KS / 22,338</t>
  </si>
  <si>
    <t>23.3/sq mi</t>
  </si>
  <si>
    <t>Bourbon, KS / 14,913</t>
  </si>
  <si>
    <t>23.1/sq mi</t>
  </si>
  <si>
    <t>Dickinson, KS / 19,641</t>
  </si>
  <si>
    <t>22.5/sq mi</t>
  </si>
  <si>
    <t>Osage, KS / 16,165</t>
  </si>
  <si>
    <t>20.5/sq mi</t>
  </si>
  <si>
    <t>Jackson, KS / 13,464</t>
  </si>
  <si>
    <t>20.1/sq mi</t>
  </si>
  <si>
    <t>Sumner, KS / 23,763</t>
  </si>
  <si>
    <t>19.8/sq mi</t>
  </si>
  <si>
    <t>Doniphan, KS / 7,904</t>
  </si>
  <si>
    <t>17.3/sq mi</t>
  </si>
  <si>
    <t>Brown, KS / 9,926</t>
  </si>
  <si>
    <t>16.0/sq mi</t>
  </si>
  <si>
    <t>Wilson, KS / 9,177</t>
  </si>
  <si>
    <t>15.8/sq mi</t>
  </si>
  <si>
    <t>Linn, KS / 9,551</t>
  </si>
  <si>
    <t>14.1/sq mi</t>
  </si>
  <si>
    <t>Nemaha, KS / 10,136</t>
  </si>
  <si>
    <t>13.8/sq mi</t>
  </si>
  <si>
    <t>Rice, KS / 10,050</t>
  </si>
  <si>
    <t>13.7/sq mi</t>
  </si>
  <si>
    <t>Grant, KS / 7,856</t>
  </si>
  <si>
    <t>13.6/sq mi</t>
  </si>
  <si>
    <t>Anderson, KS / 7,962</t>
  </si>
  <si>
    <t>13.3/sq mi</t>
  </si>
  <si>
    <t>Pratt, KS / 9,758</t>
  </si>
  <si>
    <t>13.1/sq mi</t>
  </si>
  <si>
    <t>Cloud, KS / 9,414</t>
  </si>
  <si>
    <t>13.0/sq mi</t>
  </si>
  <si>
    <t>Marion, KS / 12,401</t>
  </si>
  <si>
    <t>Coffey, KS / 8,493</t>
  </si>
  <si>
    <t>County Population Density</t>
  </si>
  <si>
    <t>Required Local Match</t>
  </si>
  <si>
    <t>12.9/sq mi</t>
  </si>
  <si>
    <t>Clay, KS / 8,460</t>
  </si>
  <si>
    <t>Persons/Sq. Mile</t>
  </si>
  <si>
    <t>11.1/sq mi</t>
  </si>
  <si>
    <t>Marshall, KS / 10,042</t>
  </si>
  <si>
    <t>&lt; 5</t>
  </si>
  <si>
    <t>9.2/sq mi</t>
  </si>
  <si>
    <t>Pawnee, KS / 6,959</t>
  </si>
  <si>
    <t>5 to 10</t>
  </si>
  <si>
    <t>9.0/sq mi</t>
  </si>
  <si>
    <t>Kingman, KS / 7,820</t>
  </si>
  <si>
    <t>&gt;10 to 25</t>
  </si>
  <si>
    <t>8.9/sq mi</t>
  </si>
  <si>
    <t>Ellsworth, KS / 6,443</t>
  </si>
  <si>
    <t>&gt;25 to 100</t>
  </si>
  <si>
    <t>8.8/sq mi</t>
  </si>
  <si>
    <t>Wabaunsee, KS / 7,034</t>
  </si>
  <si>
    <t>&gt;100 to 500</t>
  </si>
  <si>
    <t>Mitchell, KS / 6,324</t>
  </si>
  <si>
    <t>&gt;500</t>
  </si>
  <si>
    <t>8.4/sq mi</t>
  </si>
  <si>
    <t>Ottawa, KS / 6,075</t>
  </si>
  <si>
    <t>8.3/sq mi</t>
  </si>
  <si>
    <t>Morris, KS / 5,808</t>
  </si>
  <si>
    <t>7.9/sq mi</t>
  </si>
  <si>
    <t>Stevens, KS / 5,744</t>
  </si>
  <si>
    <t>7.7/sq mi</t>
  </si>
  <si>
    <t>Russell, KS / 6,959</t>
  </si>
  <si>
    <t>7.4/sq mi</t>
  </si>
  <si>
    <t>Thomas, KS / 7,947</t>
  </si>
  <si>
    <t>Harper, KS / 5,906</t>
  </si>
  <si>
    <t>7.3/sq mi</t>
  </si>
  <si>
    <t>Haskell, KS / 4,198</t>
  </si>
  <si>
    <t>7.0/sq mi</t>
  </si>
  <si>
    <t>Gray, KS / 6,043</t>
  </si>
  <si>
    <t>6.9/sq mi</t>
  </si>
  <si>
    <t>Scott, KS / 4,965</t>
  </si>
  <si>
    <t>6.8/sq mi</t>
  </si>
  <si>
    <t>Republic, KS / 4,868</t>
  </si>
  <si>
    <t>6.4/sq mi</t>
  </si>
  <si>
    <t>Woodson, KS / 3,246</t>
  </si>
  <si>
    <t>Norton, KS / 5,628</t>
  </si>
  <si>
    <t>Washington, KS / 5,717</t>
  </si>
  <si>
    <t>6.2/sq mi</t>
  </si>
  <si>
    <t>Phillips, KS / 5,560</t>
  </si>
  <si>
    <t>5.8/sq mi</t>
  </si>
  <si>
    <t>Rooks, KS / 5,174</t>
  </si>
  <si>
    <t>Sherman, KS / 6,078</t>
  </si>
  <si>
    <t>5.6/sq mi</t>
  </si>
  <si>
    <t>Greenwood, KS / 6,495</t>
  </si>
  <si>
    <t>5.5/sq mi</t>
  </si>
  <si>
    <t>Chautauqua, KS / 3,572</t>
  </si>
  <si>
    <t>Stafford, KS / 4,363</t>
  </si>
  <si>
    <t>4.8/sq mi</t>
  </si>
  <si>
    <t>Edwards, KS / 3,006</t>
  </si>
  <si>
    <t>4.5/sq mi</t>
  </si>
  <si>
    <t>Meade, KS / 4,444</t>
  </si>
  <si>
    <t>Kearny, KS / 3,950</t>
  </si>
  <si>
    <t>Rush, KS / 3,222</t>
  </si>
  <si>
    <t>4.4/sq mi</t>
  </si>
  <si>
    <t>Lincoln, KS / 3,180</t>
  </si>
  <si>
    <t>4.3/sq mi</t>
  </si>
  <si>
    <t>Morton, KS / 3,159</t>
  </si>
  <si>
    <t>Barber, KS / 4,898</t>
  </si>
  <si>
    <t>Osborne, KS / 3,811</t>
  </si>
  <si>
    <t>4.2/sq mi</t>
  </si>
  <si>
    <t>Smith, KS / 3,779</t>
  </si>
  <si>
    <t>Elk, KS / 2,734</t>
  </si>
  <si>
    <t>3.5/sq mi</t>
  </si>
  <si>
    <t>Chase, KS / 2,746</t>
  </si>
  <si>
    <t>Kiowa, KS / 2,529</t>
  </si>
  <si>
    <t>3.3/sq mi</t>
  </si>
  <si>
    <t>Jewell, KS / 3,060</t>
  </si>
  <si>
    <t>Trego, KS / 2,959</t>
  </si>
  <si>
    <t>Decatur, KS / 2,915</t>
  </si>
  <si>
    <t>3.2/sq mi</t>
  </si>
  <si>
    <t>Stanton, KS / 2,187</t>
  </si>
  <si>
    <t>3.1/sq mi</t>
  </si>
  <si>
    <t>Wichita, KS / 2,220</t>
  </si>
  <si>
    <t>2.9/sq mi</t>
  </si>
  <si>
    <t>Graham, KS / 2,602</t>
  </si>
  <si>
    <t>Ness, KS / 3,104</t>
  </si>
  <si>
    <t>2.8/sq mi</t>
  </si>
  <si>
    <t>Sheridan, KS / 2,540</t>
  </si>
  <si>
    <t>2.6/sq mi</t>
  </si>
  <si>
    <t>Cheyenne, KS / 2,695</t>
  </si>
  <si>
    <t>Hamilton, KS / 2,632</t>
  </si>
  <si>
    <t>Gove, KS / 2,786</t>
  </si>
  <si>
    <t>Logan, KS / 2,783</t>
  </si>
  <si>
    <t>2.4/sq mi</t>
  </si>
  <si>
    <t>Comanche, KS / 1,911</t>
  </si>
  <si>
    <t>Rawlins, KS / 2,553</t>
  </si>
  <si>
    <t>2.3/sq mi</t>
  </si>
  <si>
    <t>Lane, KS / 1,652</t>
  </si>
  <si>
    <t>Hodgeman, KS / 1,941</t>
  </si>
  <si>
    <t>2.2/sq mi</t>
  </si>
  <si>
    <t>Clark, KS / 2,170</t>
  </si>
  <si>
    <t>1.7/sq mi</t>
  </si>
  <si>
    <t>Wallace, KS / 1,569</t>
  </si>
  <si>
    <t>1.6/sq mi</t>
  </si>
  <si>
    <t>Greeley, KS / 1,223</t>
  </si>
  <si>
    <t>Rank</t>
  </si>
  <si>
    <t>Density</t>
  </si>
  <si>
    <t>County</t>
  </si>
  <si>
    <t>2(b). Additional Bridge(s) to be permanently closed (to receive additional funding of $50,000 minimum):</t>
  </si>
  <si>
    <t>Bridge 1</t>
  </si>
  <si>
    <t>Bridge 2</t>
  </si>
  <si>
    <t>J.1-10.5</t>
  </si>
  <si>
    <t>5.0 miles south of Prairie</t>
  </si>
  <si>
    <t>Funding for closing add'l bridge(s)</t>
  </si>
  <si>
    <t>Preliminary Costs
(Non-Participating)</t>
  </si>
  <si>
    <t>Match reduction for closures</t>
  </si>
  <si>
    <t>Non-Participating costs</t>
  </si>
  <si>
    <t>Deadline Date: 9/2/2022</t>
  </si>
  <si>
    <r>
      <t xml:space="preserve">The KLBIP Application form should be completed electronically and printed.
Many of the data fields have pulldown lists to use for data entry. When you place your mouse cursor in the data field and "Click", you will see a small down arrow appear to the right of the data field.  Now "Click" on the small down arrow and the pulldown list will appear.  "Click" on the desired value in the list and your selection will be input into the data field.
If you have any questions please contact the Bureau of Local Projects (BLP) at (785) 296-3861.
</t>
    </r>
    <r>
      <rPr>
        <b/>
        <u/>
        <sz val="11"/>
        <color theme="1"/>
        <rFont val="Arial"/>
        <family val="2"/>
      </rPr>
      <t>Specific data field instructions</t>
    </r>
    <r>
      <rPr>
        <sz val="11"/>
        <color theme="1"/>
        <rFont val="Arial"/>
        <family val="2"/>
      </rPr>
      <t xml:space="preserve">
Notice there are 4 tabs within this spreadsheet: "Read Me", "KLBIP Sample APp" and "KLBIP Application".  This "Read Me" includes instructions.  The "Sample Form" is an example for reference to help comple the "KLBIP Application". The "County Population Density" tab contains the population density values that will be used to determine the amount of local match funds requried for the projects.
</t>
    </r>
  </si>
  <si>
    <t>Total Local Share*</t>
  </si>
  <si>
    <t>Total Requested from KDOT*</t>
  </si>
  <si>
    <t>* Maximum KDOT funding to be determined on a project by project basis after all applications received</t>
  </si>
  <si>
    <t>Local Share Percentage^:</t>
  </si>
  <si>
    <t>^Determine percentage from County Population Density tab</t>
  </si>
  <si>
    <t>/ yr-2yrs</t>
  </si>
  <si>
    <t>TBD*</t>
  </si>
  <si>
    <r>
      <t xml:space="preserve">Percent ADT Comprised of Heavy Trucks:                                                                  </t>
    </r>
    <r>
      <rPr>
        <i/>
        <sz val="11"/>
        <color theme="1"/>
        <rFont val="Arial"/>
        <family val="2"/>
      </rPr>
      <t>(School buses, tractor trailers, trash trucks, etc.)</t>
    </r>
  </si>
  <si>
    <r>
      <t xml:space="preserve">On a dead end road: </t>
    </r>
    <r>
      <rPr>
        <i/>
        <sz val="11"/>
        <color theme="1"/>
        <rFont val="Arial"/>
        <family val="2"/>
      </rPr>
      <t>(only one way in and out)</t>
    </r>
  </si>
  <si>
    <r>
      <t xml:space="preserve">On a dead end road:  </t>
    </r>
    <r>
      <rPr>
        <i/>
        <sz val="11"/>
        <color theme="1"/>
        <rFont val="Arial"/>
        <family val="2"/>
      </rPr>
      <t>(only one way in and out)</t>
    </r>
  </si>
  <si>
    <t>1. General Applicant Information:</t>
  </si>
  <si>
    <t>Contact Address:</t>
  </si>
  <si>
    <t xml:space="preserve">This project is to replace an 80 foot thru-truss timber bridge with a narrow 14 foot roadway in poor condition, currently posted at an operating limit of 10 tons.  The current bridge is on a school bus route and is the main route to town for 5 landowners.  The bridge has been temporarily cribbed to help avoid a 5 mile detour for the school bus and other agricultural traffic.  The proposed bridge replacement is a 100 foot Reinforced Concrete Haunched Slab with a 24 foot roadway.  Kanza county is ready to move forward with field check plans, final design, right-of-way acquisition and move utilities required for this project if accepted for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</si>
</sst>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yyyy"/>
    <numFmt numFmtId="166" formatCode="000000000000000"/>
  </numFmts>
  <fonts count="13" x14ac:knownFonts="1">
    <font>
      <sz val="11"/>
      <color theme="1"/>
      <name val="Calibri"/>
      <family val="2"/>
      <scheme val="minor"/>
    </font>
    <font>
      <sz val="11"/>
      <color theme="1"/>
      <name val="Arial"/>
      <family val="2"/>
    </font>
    <font>
      <sz val="9"/>
      <color indexed="81"/>
      <name val="Tahoma"/>
      <family val="2"/>
    </font>
    <font>
      <b/>
      <sz val="11"/>
      <color theme="1"/>
      <name val="Arial"/>
      <family val="2"/>
    </font>
    <font>
      <sz val="9"/>
      <color theme="1"/>
      <name val="Arial"/>
      <family val="2"/>
    </font>
    <font>
      <b/>
      <sz val="14"/>
      <color theme="1"/>
      <name val="Arial"/>
      <family val="2"/>
    </font>
    <font>
      <sz val="14"/>
      <color theme="1"/>
      <name val="Arial"/>
      <family val="2"/>
    </font>
    <font>
      <sz val="11"/>
      <color theme="1"/>
      <name val="Calibri"/>
      <family val="2"/>
      <scheme val="minor"/>
    </font>
    <font>
      <i/>
      <sz val="11"/>
      <color theme="1"/>
      <name val="Arial"/>
      <family val="2"/>
    </font>
    <font>
      <b/>
      <i/>
      <sz val="11"/>
      <color theme="1"/>
      <name val="Arial"/>
      <family val="2"/>
    </font>
    <font>
      <u/>
      <sz val="11"/>
      <color theme="10"/>
      <name val="Calibri"/>
      <family val="2"/>
      <scheme val="minor"/>
    </font>
    <font>
      <b/>
      <u/>
      <sz val="11"/>
      <color theme="1"/>
      <name val="Arial"/>
      <family val="2"/>
    </font>
    <font>
      <sz val="11"/>
      <color theme="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rgb="FFFFFFCC"/>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cellStyleXfs>
  <cellXfs count="242">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Alignment="1" applyProtection="1">
      <alignment vertical="center"/>
    </xf>
    <xf numFmtId="0" fontId="1" fillId="0" borderId="18" xfId="0" applyFont="1" applyFill="1" applyBorder="1" applyAlignment="1" applyProtection="1">
      <alignment vertical="center" wrapText="1"/>
      <protection locked="0"/>
    </xf>
    <xf numFmtId="14" fontId="1" fillId="0" borderId="0" xfId="0" applyNumberFormat="1" applyFont="1" applyBorder="1" applyAlignment="1" applyProtection="1">
      <alignment vertical="center"/>
    </xf>
    <xf numFmtId="0" fontId="1" fillId="0" borderId="0" xfId="0" applyFont="1" applyFill="1" applyAlignment="1" applyProtection="1">
      <alignment vertical="center"/>
    </xf>
    <xf numFmtId="0" fontId="1" fillId="0" borderId="0" xfId="0" applyFont="1" applyProtection="1"/>
    <xf numFmtId="0" fontId="1" fillId="0" borderId="0" xfId="0" applyFont="1" applyAlignment="1" applyProtection="1"/>
    <xf numFmtId="0" fontId="1" fillId="0" borderId="0" xfId="0" applyFont="1" applyAlignment="1" applyProtection="1">
      <alignment horizontal="right"/>
    </xf>
    <xf numFmtId="0" fontId="6" fillId="0" borderId="0" xfId="0" applyFont="1" applyAlignment="1" applyProtection="1">
      <alignment vertical="center"/>
    </xf>
    <xf numFmtId="165" fontId="1" fillId="0" borderId="0" xfId="0" applyNumberFormat="1" applyFont="1" applyBorder="1" applyAlignment="1" applyProtection="1">
      <alignment vertical="center"/>
    </xf>
    <xf numFmtId="0" fontId="3" fillId="0" borderId="0" xfId="0" applyFont="1" applyFill="1" applyBorder="1" applyAlignment="1" applyProtection="1">
      <alignment vertical="center"/>
    </xf>
    <xf numFmtId="0" fontId="1" fillId="0" borderId="18" xfId="0" applyFont="1" applyFill="1" applyBorder="1" applyAlignment="1" applyProtection="1">
      <alignment vertical="center" wrapText="1"/>
    </xf>
    <xf numFmtId="44" fontId="1" fillId="0" borderId="0" xfId="0" applyNumberFormat="1" applyFont="1" applyAlignment="1" applyProtection="1">
      <alignment vertical="center"/>
    </xf>
    <xf numFmtId="0" fontId="1" fillId="0" borderId="0"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0" borderId="0" xfId="0" applyFont="1" applyBorder="1" applyAlignment="1" applyProtection="1">
      <alignment horizontal="left" vertical="top" wrapText="1"/>
    </xf>
    <xf numFmtId="0" fontId="1" fillId="2" borderId="2" xfId="0" applyFont="1" applyFill="1" applyBorder="1" applyAlignment="1" applyProtection="1">
      <alignment horizontal="right" vertical="center"/>
    </xf>
    <xf numFmtId="0" fontId="6" fillId="0" borderId="0" xfId="0" applyFont="1" applyBorder="1" applyAlignment="1" applyProtection="1">
      <alignment vertical="center"/>
    </xf>
    <xf numFmtId="0" fontId="0" fillId="0" borderId="21" xfId="0" applyBorder="1" applyAlignment="1">
      <alignment horizontal="center"/>
    </xf>
    <xf numFmtId="0" fontId="0" fillId="0" borderId="22" xfId="0" applyBorder="1" applyAlignment="1">
      <alignment horizontal="center"/>
    </xf>
    <xf numFmtId="0" fontId="0" fillId="3" borderId="0" xfId="0" applyFill="1"/>
    <xf numFmtId="0" fontId="0" fillId="4" borderId="0" xfId="0" applyFill="1"/>
    <xf numFmtId="0" fontId="0" fillId="4" borderId="23" xfId="0" applyFill="1" applyBorder="1" applyAlignment="1">
      <alignment horizontal="center"/>
    </xf>
    <xf numFmtId="0" fontId="0" fillId="5" borderId="0" xfId="0" applyFill="1"/>
    <xf numFmtId="0" fontId="0" fillId="5" borderId="23" xfId="0" applyFill="1" applyBorder="1" applyAlignment="1">
      <alignment horizontal="center"/>
    </xf>
    <xf numFmtId="9" fontId="0" fillId="5" borderId="23" xfId="0" applyNumberFormat="1" applyFill="1" applyBorder="1" applyAlignment="1">
      <alignment horizontal="center"/>
    </xf>
    <xf numFmtId="0" fontId="0" fillId="3" borderId="23" xfId="0" applyFill="1" applyBorder="1" applyAlignment="1">
      <alignment horizontal="center"/>
    </xf>
    <xf numFmtId="9" fontId="0" fillId="3" borderId="23" xfId="0" applyNumberFormat="1" applyFill="1" applyBorder="1" applyAlignment="1">
      <alignment horizontal="center"/>
    </xf>
    <xf numFmtId="0" fontId="0" fillId="6" borderId="0" xfId="0" applyFill="1"/>
    <xf numFmtId="0" fontId="0" fillId="6" borderId="23" xfId="0" applyFill="1" applyBorder="1" applyAlignment="1">
      <alignment horizontal="center"/>
    </xf>
    <xf numFmtId="9" fontId="0" fillId="6" borderId="23" xfId="0" applyNumberFormat="1" applyFill="1" applyBorder="1" applyAlignment="1">
      <alignment horizontal="center"/>
    </xf>
    <xf numFmtId="0" fontId="0" fillId="7" borderId="0" xfId="0" applyFill="1"/>
    <xf numFmtId="0" fontId="0" fillId="7" borderId="23" xfId="0" applyFill="1" applyBorder="1" applyAlignment="1">
      <alignment horizontal="center"/>
    </xf>
    <xf numFmtId="9" fontId="0" fillId="7" borderId="23" xfId="0" applyNumberFormat="1" applyFill="1" applyBorder="1" applyAlignment="1">
      <alignment horizontal="center"/>
    </xf>
    <xf numFmtId="0" fontId="0" fillId="8" borderId="0" xfId="0" applyFill="1"/>
    <xf numFmtId="0" fontId="0" fillId="8" borderId="23" xfId="0" applyFill="1" applyBorder="1" applyAlignment="1">
      <alignment horizontal="center"/>
    </xf>
    <xf numFmtId="9" fontId="0" fillId="8" borderId="23" xfId="0" applyNumberFormat="1" applyFill="1" applyBorder="1" applyAlignment="1">
      <alignment horizontal="center"/>
    </xf>
    <xf numFmtId="0" fontId="1" fillId="2" borderId="2"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0" xfId="0" applyFont="1" applyBorder="1" applyAlignment="1" applyProtection="1">
      <alignment horizontal="left" vertical="top" wrapText="1"/>
    </xf>
    <xf numFmtId="0" fontId="1" fillId="2" borderId="2" xfId="0" applyFont="1" applyFill="1" applyBorder="1" applyAlignment="1" applyProtection="1">
      <alignment horizontal="right" vertical="center"/>
    </xf>
    <xf numFmtId="0" fontId="0" fillId="0" borderId="6" xfId="0" applyBorder="1"/>
    <xf numFmtId="0" fontId="1" fillId="0" borderId="0" xfId="0" applyFont="1" applyFill="1" applyBorder="1" applyAlignment="1" applyProtection="1">
      <alignment vertical="center"/>
    </xf>
    <xf numFmtId="0" fontId="0" fillId="0" borderId="0" xfId="0" applyAlignment="1">
      <alignment horizontal="left"/>
    </xf>
    <xf numFmtId="0" fontId="0" fillId="0" borderId="6" xfId="0" applyBorder="1" applyAlignment="1">
      <alignment horizontal="left"/>
    </xf>
    <xf numFmtId="0" fontId="0" fillId="6" borderId="0" xfId="0" applyFill="1" applyAlignment="1">
      <alignment horizontal="left"/>
    </xf>
    <xf numFmtId="0" fontId="0" fillId="3" borderId="0" xfId="0" applyFill="1" applyAlignment="1">
      <alignment horizontal="left"/>
    </xf>
    <xf numFmtId="0" fontId="0" fillId="4" borderId="0" xfId="0" applyFill="1" applyAlignment="1">
      <alignment horizontal="left"/>
    </xf>
    <xf numFmtId="0" fontId="0" fillId="5"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1" fillId="0" borderId="5" xfId="0" applyFont="1" applyFill="1" applyBorder="1" applyAlignment="1" applyProtection="1">
      <alignment horizontal="left" vertical="center"/>
    </xf>
    <xf numFmtId="44" fontId="1" fillId="0" borderId="0" xfId="1"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44" fontId="9" fillId="0" borderId="0" xfId="1" applyFont="1" applyFill="1" applyBorder="1" applyAlignment="1" applyProtection="1">
      <alignment horizontal="center" vertical="center"/>
    </xf>
    <xf numFmtId="9" fontId="1" fillId="0" borderId="5" xfId="2" applyFont="1" applyFill="1" applyBorder="1" applyAlignment="1" applyProtection="1">
      <alignment horizontal="center" vertical="center"/>
      <protection locked="0"/>
    </xf>
    <xf numFmtId="0" fontId="1" fillId="0" borderId="5" xfId="0" applyFont="1" applyFill="1" applyBorder="1" applyAlignment="1" applyProtection="1">
      <alignment horizontal="right" vertical="center"/>
    </xf>
    <xf numFmtId="0" fontId="1" fillId="0" borderId="5" xfId="0" applyFont="1" applyFill="1" applyBorder="1" applyAlignment="1" applyProtection="1">
      <alignment vertical="center"/>
    </xf>
    <xf numFmtId="9" fontId="1" fillId="0" borderId="5" xfId="2" applyFont="1" applyFill="1" applyBorder="1" applyAlignment="1" applyProtection="1">
      <alignment horizontal="center" vertical="center"/>
    </xf>
    <xf numFmtId="0" fontId="3" fillId="0" borderId="0" xfId="0" applyFont="1" applyAlignment="1" applyProtection="1">
      <alignment horizontal="left"/>
    </xf>
    <xf numFmtId="0" fontId="1" fillId="0" borderId="0" xfId="0" applyFont="1" applyAlignment="1" applyProtection="1">
      <alignment horizontal="right"/>
    </xf>
    <xf numFmtId="0" fontId="1" fillId="0" borderId="0" xfId="0" applyFont="1" applyAlignment="1" applyProtection="1">
      <alignment horizontal="left" vertical="top" wrapText="1"/>
    </xf>
    <xf numFmtId="0" fontId="1" fillId="0" borderId="0" xfId="0" applyFont="1" applyAlignment="1" applyProtection="1">
      <alignment horizontal="left"/>
    </xf>
    <xf numFmtId="0" fontId="1" fillId="2" borderId="18"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2" borderId="18"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3" fillId="0" borderId="1" xfId="0" applyFont="1" applyFill="1" applyBorder="1" applyAlignment="1" applyProtection="1">
      <alignment horizontal="center" vertical="top"/>
    </xf>
    <xf numFmtId="0" fontId="3" fillId="0" borderId="2" xfId="0" applyFont="1" applyFill="1" applyBorder="1" applyAlignment="1" applyProtection="1">
      <alignment horizontal="center" vertical="top"/>
    </xf>
    <xf numFmtId="44" fontId="1" fillId="2" borderId="1" xfId="1" applyFont="1" applyFill="1" applyBorder="1" applyAlignment="1" applyProtection="1">
      <alignment horizontal="left" vertical="center" indent="3"/>
    </xf>
    <xf numFmtId="44" fontId="1" fillId="2" borderId="2" xfId="1" applyFont="1" applyFill="1" applyBorder="1" applyAlignment="1" applyProtection="1">
      <alignment horizontal="left" vertical="center" indent="3"/>
    </xf>
    <xf numFmtId="44" fontId="3" fillId="2" borderId="1" xfId="1" applyFont="1" applyFill="1" applyBorder="1" applyAlignment="1" applyProtection="1">
      <alignment horizontal="center" vertical="center"/>
    </xf>
    <xf numFmtId="44" fontId="3" fillId="2" borderId="2" xfId="1" applyFont="1" applyFill="1" applyBorder="1" applyAlignment="1" applyProtection="1">
      <alignment horizontal="center" vertical="center"/>
    </xf>
    <xf numFmtId="44" fontId="3" fillId="2" borderId="3" xfId="1" applyFont="1" applyFill="1" applyBorder="1" applyAlignment="1" applyProtection="1">
      <alignment horizontal="center" vertical="center"/>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Border="1" applyAlignment="1" applyProtection="1">
      <alignment horizontal="center" vertical="center"/>
    </xf>
    <xf numFmtId="0" fontId="1" fillId="2" borderId="1"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1" fontId="1" fillId="0" borderId="1" xfId="0" applyNumberFormat="1" applyFont="1" applyBorder="1" applyAlignment="1" applyProtection="1">
      <alignment horizontal="center" vertical="center"/>
    </xf>
    <xf numFmtId="1" fontId="1" fillId="0" borderId="2" xfId="0" applyNumberFormat="1" applyFont="1" applyBorder="1" applyAlignment="1" applyProtection="1">
      <alignment horizontal="center" vertical="center"/>
    </xf>
    <xf numFmtId="1" fontId="1" fillId="0" borderId="3" xfId="0" applyNumberFormat="1"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0" xfId="0"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4" fontId="1" fillId="0" borderId="2" xfId="0" applyNumberFormat="1" applyFont="1" applyBorder="1" applyAlignment="1" applyProtection="1">
      <alignment horizontal="center" vertical="center"/>
    </xf>
    <xf numFmtId="14" fontId="1" fillId="0" borderId="3" xfId="0" applyNumberFormat="1" applyFont="1" applyBorder="1" applyAlignment="1" applyProtection="1">
      <alignment horizontal="center" vertical="center"/>
    </xf>
    <xf numFmtId="0" fontId="1" fillId="2" borderId="18" xfId="0" applyFont="1" applyFill="1" applyBorder="1" applyAlignment="1" applyProtection="1">
      <alignment horizontal="left" vertical="top"/>
    </xf>
    <xf numFmtId="0" fontId="10" fillId="0" borderId="18" xfId="3" applyFill="1" applyBorder="1" applyAlignment="1" applyProtection="1">
      <alignment horizontal="left" vertical="center"/>
    </xf>
    <xf numFmtId="0" fontId="1" fillId="2" borderId="20" xfId="0" applyFont="1" applyFill="1" applyBorder="1" applyAlignment="1" applyProtection="1">
      <alignment horizontal="left" vertical="center"/>
    </xf>
    <xf numFmtId="0" fontId="8" fillId="2" borderId="19"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left" vertical="top"/>
    </xf>
    <xf numFmtId="0" fontId="1" fillId="0" borderId="5" xfId="0" applyFont="1" applyBorder="1" applyAlignment="1" applyProtection="1">
      <alignment horizontal="left" vertical="center"/>
    </xf>
    <xf numFmtId="0" fontId="1" fillId="0" borderId="18" xfId="0" applyFont="1" applyBorder="1" applyAlignment="1" applyProtection="1">
      <alignment horizontal="left" vertical="center"/>
    </xf>
    <xf numFmtId="9" fontId="1" fillId="0" borderId="1" xfId="0" applyNumberFormat="1" applyFont="1" applyFill="1" applyBorder="1" applyAlignment="1" applyProtection="1">
      <alignment horizontal="left" vertical="center"/>
    </xf>
    <xf numFmtId="166" fontId="1" fillId="0" borderId="1" xfId="0" applyNumberFormat="1" applyFont="1" applyFill="1" applyBorder="1" applyAlignment="1" applyProtection="1">
      <alignment horizontal="left" vertical="center"/>
    </xf>
    <xf numFmtId="166" fontId="1" fillId="0" borderId="2" xfId="0" applyNumberFormat="1" applyFont="1" applyFill="1" applyBorder="1" applyAlignment="1" applyProtection="1">
      <alignment horizontal="left" vertical="center"/>
    </xf>
    <xf numFmtId="166" fontId="1" fillId="0" borderId="3" xfId="0" applyNumberFormat="1" applyFont="1" applyFill="1" applyBorder="1" applyAlignment="1" applyProtection="1">
      <alignment horizontal="left" vertical="center"/>
    </xf>
    <xf numFmtId="0" fontId="1" fillId="2" borderId="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3" fillId="0" borderId="0" xfId="0" applyFont="1" applyFill="1" applyBorder="1" applyAlignment="1" applyProtection="1">
      <alignment horizontal="left" vertical="top"/>
    </xf>
    <xf numFmtId="0" fontId="3" fillId="0" borderId="3" xfId="0" applyFont="1" applyFill="1" applyBorder="1" applyAlignment="1" applyProtection="1">
      <alignment horizontal="center" vertical="top"/>
    </xf>
    <xf numFmtId="0" fontId="1" fillId="0" borderId="4"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7" xfId="0" applyFont="1" applyFill="1" applyBorder="1" applyAlignment="1" applyProtection="1">
      <alignment horizontal="left" vertical="top" wrapText="1"/>
    </xf>
    <xf numFmtId="0" fontId="1" fillId="2" borderId="11"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1" fillId="0" borderId="1"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44" fontId="1" fillId="0" borderId="1" xfId="1" applyFont="1" applyBorder="1" applyAlignment="1" applyProtection="1">
      <alignment horizontal="center" vertical="center"/>
    </xf>
    <xf numFmtId="44" fontId="1" fillId="0" borderId="2" xfId="1" applyFont="1" applyBorder="1" applyAlignment="1" applyProtection="1">
      <alignment horizontal="center" vertical="center"/>
    </xf>
    <xf numFmtId="44" fontId="1" fillId="0" borderId="3" xfId="1" applyFont="1" applyBorder="1" applyAlignment="1" applyProtection="1">
      <alignment horizontal="center" vertical="center"/>
    </xf>
    <xf numFmtId="44" fontId="1" fillId="0" borderId="1" xfId="1" applyFont="1" applyFill="1" applyBorder="1" applyAlignment="1" applyProtection="1">
      <alignment horizontal="center" vertical="center"/>
    </xf>
    <xf numFmtId="44" fontId="1" fillId="0" borderId="2" xfId="1" applyFont="1" applyFill="1" applyBorder="1" applyAlignment="1" applyProtection="1">
      <alignment horizontal="center" vertical="center"/>
    </xf>
    <xf numFmtId="44" fontId="1" fillId="0" borderId="3" xfId="1" applyFont="1" applyFill="1" applyBorder="1" applyAlignment="1" applyProtection="1">
      <alignment horizontal="center" vertical="center"/>
    </xf>
    <xf numFmtId="44" fontId="1" fillId="2" borderId="1" xfId="1" applyFont="1" applyFill="1" applyBorder="1" applyAlignment="1" applyProtection="1">
      <alignment horizontal="center" vertical="center"/>
    </xf>
    <xf numFmtId="44" fontId="1" fillId="2" borderId="2" xfId="1" applyFont="1" applyFill="1" applyBorder="1" applyAlignment="1" applyProtection="1">
      <alignment horizontal="center" vertical="center"/>
    </xf>
    <xf numFmtId="44" fontId="1" fillId="2" borderId="3" xfId="1"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2" borderId="3" xfId="0" applyFont="1" applyFill="1" applyBorder="1" applyAlignment="1" applyProtection="1">
      <alignment horizontal="left" vertical="center" wrapText="1"/>
    </xf>
    <xf numFmtId="44" fontId="1" fillId="2" borderId="15" xfId="1" applyFont="1" applyFill="1" applyBorder="1" applyAlignment="1" applyProtection="1">
      <alignment horizontal="center" vertical="center"/>
    </xf>
    <xf numFmtId="44" fontId="1" fillId="2" borderId="16" xfId="1" applyFont="1" applyFill="1" applyBorder="1" applyAlignment="1" applyProtection="1">
      <alignment horizontal="center" vertical="center"/>
    </xf>
    <xf numFmtId="44" fontId="1" fillId="2" borderId="17" xfId="1"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2" borderId="15" xfId="0" applyFont="1" applyFill="1" applyBorder="1" applyAlignment="1" applyProtection="1">
      <alignment horizontal="left" vertical="center"/>
    </xf>
    <xf numFmtId="0" fontId="1" fillId="2" borderId="16" xfId="0" applyFont="1" applyFill="1" applyBorder="1" applyAlignment="1" applyProtection="1">
      <alignment horizontal="left" vertical="center"/>
    </xf>
    <xf numFmtId="164" fontId="1" fillId="2" borderId="16" xfId="2" applyNumberFormat="1" applyFont="1" applyFill="1" applyBorder="1" applyAlignment="1" applyProtection="1">
      <alignment horizontal="center" vertical="center"/>
    </xf>
    <xf numFmtId="0" fontId="1" fillId="2" borderId="17"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44" fontId="3" fillId="2" borderId="12" xfId="1" applyFont="1" applyFill="1" applyBorder="1" applyAlignment="1" applyProtection="1">
      <alignment horizontal="center" vertical="center"/>
    </xf>
    <xf numFmtId="44" fontId="3" fillId="2" borderId="13" xfId="1" applyFont="1" applyFill="1" applyBorder="1" applyAlignment="1" applyProtection="1">
      <alignment horizontal="center" vertical="center"/>
    </xf>
    <xf numFmtId="44" fontId="3" fillId="2" borderId="14" xfId="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1" fillId="2" borderId="1" xfId="0" applyFont="1" applyFill="1" applyBorder="1" applyAlignment="1" applyProtection="1">
      <alignment horizontal="right" vertical="center"/>
    </xf>
    <xf numFmtId="0" fontId="1" fillId="2" borderId="2" xfId="0" applyFont="1" applyFill="1" applyBorder="1" applyAlignment="1" applyProtection="1">
      <alignment horizontal="right" vertical="center"/>
    </xf>
    <xf numFmtId="9" fontId="1" fillId="2" borderId="2" xfId="2" applyFont="1" applyFill="1" applyBorder="1" applyAlignment="1" applyProtection="1">
      <alignment horizontal="center" vertical="center"/>
    </xf>
    <xf numFmtId="9" fontId="1" fillId="2" borderId="3" xfId="2" applyFont="1" applyFill="1" applyBorder="1" applyAlignment="1" applyProtection="1">
      <alignment horizontal="center" vertical="center"/>
    </xf>
    <xf numFmtId="9" fontId="1" fillId="2" borderId="2" xfId="0" applyNumberFormat="1" applyFont="1" applyFill="1" applyBorder="1" applyAlignment="1" applyProtection="1">
      <alignment horizontal="center" vertical="center"/>
    </xf>
    <xf numFmtId="44" fontId="1" fillId="0" borderId="9" xfId="1" applyFont="1" applyFill="1" applyBorder="1" applyAlignment="1" applyProtection="1">
      <alignment horizontal="center" vertical="center"/>
    </xf>
    <xf numFmtId="44" fontId="1" fillId="0" borderId="0" xfId="1" applyFont="1" applyFill="1" applyBorder="1" applyAlignment="1" applyProtection="1">
      <alignment horizontal="center" vertical="center"/>
    </xf>
    <xf numFmtId="0" fontId="9" fillId="2" borderId="11"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7" xfId="0" applyFont="1" applyFill="1" applyBorder="1" applyAlignment="1" applyProtection="1">
      <alignment horizontal="left" vertical="center"/>
    </xf>
    <xf numFmtId="44" fontId="9" fillId="2" borderId="1" xfId="1" applyFont="1" applyFill="1" applyBorder="1" applyAlignment="1" applyProtection="1">
      <alignment horizontal="center" vertical="center"/>
    </xf>
    <xf numFmtId="44" fontId="9" fillId="2" borderId="2" xfId="1" applyFont="1" applyFill="1" applyBorder="1" applyAlignment="1" applyProtection="1">
      <alignment horizontal="center" vertical="center"/>
    </xf>
    <xf numFmtId="44" fontId="9" fillId="2" borderId="3" xfId="1" applyFont="1" applyFill="1" applyBorder="1" applyAlignment="1" applyProtection="1">
      <alignment horizontal="center" vertical="center"/>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9" fontId="1" fillId="0" borderId="1" xfId="2" applyFont="1" applyFill="1" applyBorder="1" applyAlignment="1" applyProtection="1">
      <alignment horizontal="center" vertical="center"/>
      <protection locked="0"/>
    </xf>
    <xf numFmtId="9" fontId="1" fillId="0" borderId="2" xfId="2" applyFont="1" applyFill="1" applyBorder="1" applyAlignment="1" applyProtection="1">
      <alignment horizontal="center" vertical="center"/>
      <protection locked="0"/>
    </xf>
    <xf numFmtId="9" fontId="1" fillId="0" borderId="3" xfId="2" applyFont="1" applyFill="1" applyBorder="1" applyAlignment="1" applyProtection="1">
      <alignment horizontal="center" vertical="center"/>
      <protection locked="0"/>
    </xf>
    <xf numFmtId="0" fontId="1"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left" vertical="center" wrapText="1"/>
    </xf>
    <xf numFmtId="0" fontId="10" fillId="0" borderId="0" xfId="3" applyFill="1" applyAlignment="1" applyProtection="1">
      <alignment horizontal="left" vertical="center"/>
    </xf>
    <xf numFmtId="0" fontId="10" fillId="0" borderId="0" xfId="3" applyFill="1" applyAlignment="1" applyProtection="1">
      <alignment horizontal="center" vertical="center"/>
    </xf>
    <xf numFmtId="0" fontId="1" fillId="0" borderId="0" xfId="0" applyFont="1" applyAlignment="1" applyProtection="1">
      <alignment horizontal="left" vertical="center" wrapText="1"/>
    </xf>
    <xf numFmtId="0" fontId="1" fillId="0" borderId="5" xfId="0" applyFont="1" applyBorder="1" applyAlignment="1" applyProtection="1">
      <alignment horizontal="center" vertical="center"/>
    </xf>
    <xf numFmtId="0" fontId="3" fillId="0" borderId="0" xfId="0" applyFont="1" applyBorder="1" applyAlignment="1" applyProtection="1">
      <alignment horizontal="left" vertical="center"/>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44" fontId="1" fillId="0" borderId="1" xfId="1" applyFont="1" applyBorder="1" applyAlignment="1" applyProtection="1">
      <alignment horizontal="center" vertical="center"/>
      <protection locked="0"/>
    </xf>
    <xf numFmtId="44" fontId="1" fillId="0" borderId="2" xfId="1" applyFont="1" applyBorder="1" applyAlignment="1" applyProtection="1">
      <alignment horizontal="center" vertical="center"/>
      <protection locked="0"/>
    </xf>
    <xf numFmtId="44" fontId="1" fillId="0" borderId="3" xfId="1" applyFont="1" applyBorder="1" applyAlignment="1" applyProtection="1">
      <alignment horizontal="center" vertical="center"/>
      <protection locked="0"/>
    </xf>
    <xf numFmtId="0" fontId="1" fillId="0" borderId="18" xfId="0" applyFont="1" applyFill="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14" fontId="1" fillId="0" borderId="1" xfId="0" applyNumberFormat="1"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14" fontId="1" fillId="0" borderId="3" xfId="0" applyNumberFormat="1" applyFont="1" applyBorder="1" applyAlignment="1" applyProtection="1">
      <alignment horizontal="center" vertical="center"/>
      <protection locked="0"/>
    </xf>
    <xf numFmtId="0" fontId="10" fillId="0" borderId="18" xfId="3" applyFill="1" applyBorder="1" applyAlignment="1" applyProtection="1">
      <alignment horizontal="left" vertical="center"/>
      <protection locked="0"/>
    </xf>
    <xf numFmtId="166" fontId="1" fillId="0" borderId="1" xfId="0" applyNumberFormat="1" applyFont="1" applyFill="1" applyBorder="1" applyAlignment="1" applyProtection="1">
      <alignment horizontal="left" vertical="center"/>
      <protection locked="0"/>
    </xf>
    <xf numFmtId="166" fontId="1" fillId="0" borderId="2" xfId="0" applyNumberFormat="1" applyFont="1" applyFill="1" applyBorder="1" applyAlignment="1" applyProtection="1">
      <alignment horizontal="left" vertical="center"/>
      <protection locked="0"/>
    </xf>
    <xf numFmtId="166" fontId="1" fillId="0" borderId="3" xfId="0" applyNumberFormat="1"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9" fontId="1" fillId="0" borderId="1" xfId="0" applyNumberFormat="1"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44" fontId="1" fillId="0" borderId="1" xfId="1" applyFont="1" applyFill="1" applyBorder="1" applyAlignment="1" applyProtection="1">
      <alignment horizontal="center" vertical="center"/>
      <protection locked="0"/>
    </xf>
    <xf numFmtId="44" fontId="1" fillId="0" borderId="2" xfId="1" applyFont="1" applyFill="1" applyBorder="1" applyAlignment="1" applyProtection="1">
      <alignment horizontal="center" vertical="center"/>
      <protection locked="0"/>
    </xf>
    <xf numFmtId="44" fontId="1" fillId="0" borderId="3" xfId="1" applyFont="1" applyFill="1" applyBorder="1" applyAlignment="1" applyProtection="1">
      <alignment horizontal="center" vertical="center"/>
      <protection locked="0"/>
    </xf>
    <xf numFmtId="44" fontId="1" fillId="2" borderId="1" xfId="1" applyFont="1" applyFill="1" applyBorder="1" applyAlignment="1" applyProtection="1">
      <alignment horizontal="right" vertical="center"/>
    </xf>
    <xf numFmtId="44" fontId="1" fillId="2" borderId="2" xfId="1" applyFont="1" applyFill="1" applyBorder="1" applyAlignment="1" applyProtection="1">
      <alignment horizontal="right" vertical="center"/>
    </xf>
    <xf numFmtId="44" fontId="1" fillId="2" borderId="3" xfId="1" applyFont="1" applyFill="1" applyBorder="1" applyAlignment="1" applyProtection="1">
      <alignment horizontal="righ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ohn.Doe@ks.gov" TargetMode="External"/><Relationship Id="rId1" Type="http://schemas.openxmlformats.org/officeDocument/2006/relationships/hyperlink" Target="mailto:KDOT.LPePlans@ks.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KDOT.LPePlans@ks.gov"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51"/>
  <sheetViews>
    <sheetView zoomScaleNormal="100" workbookViewId="0">
      <selection activeCell="B2" sqref="B2:Z27"/>
    </sheetView>
  </sheetViews>
  <sheetFormatPr defaultColWidth="4.7265625" defaultRowHeight="14" x14ac:dyDescent="0.3"/>
  <cols>
    <col min="1" max="3" width="4.7265625" style="11"/>
    <col min="4" max="4" width="10.1796875" style="11" bestFit="1" customWidth="1"/>
    <col min="5" max="16384" width="4.7265625" style="11"/>
  </cols>
  <sheetData>
    <row r="1" spans="1:26" x14ac:dyDescent="0.3">
      <c r="A1" s="67" t="s">
        <v>143</v>
      </c>
      <c r="B1" s="67"/>
      <c r="C1" s="67"/>
      <c r="D1" s="67"/>
      <c r="E1" s="67"/>
    </row>
    <row r="2" spans="1:26" ht="14.25" customHeight="1" x14ac:dyDescent="0.3">
      <c r="B2" s="69" t="s">
        <v>414</v>
      </c>
      <c r="C2" s="69"/>
      <c r="D2" s="69"/>
      <c r="E2" s="69"/>
      <c r="F2" s="69"/>
      <c r="G2" s="69"/>
      <c r="H2" s="69"/>
      <c r="I2" s="69"/>
      <c r="J2" s="69"/>
      <c r="K2" s="69"/>
      <c r="L2" s="69"/>
      <c r="M2" s="69"/>
      <c r="N2" s="69"/>
      <c r="O2" s="69"/>
      <c r="P2" s="69"/>
      <c r="Q2" s="69"/>
      <c r="R2" s="69"/>
      <c r="S2" s="69"/>
      <c r="T2" s="69"/>
      <c r="U2" s="69"/>
      <c r="V2" s="69"/>
      <c r="W2" s="69"/>
      <c r="X2" s="69"/>
      <c r="Y2" s="69"/>
      <c r="Z2" s="69"/>
    </row>
    <row r="3" spans="1:26" x14ac:dyDescent="0.3">
      <c r="B3" s="69"/>
      <c r="C3" s="69"/>
      <c r="D3" s="69"/>
      <c r="E3" s="69"/>
      <c r="F3" s="69"/>
      <c r="G3" s="69"/>
      <c r="H3" s="69"/>
      <c r="I3" s="69"/>
      <c r="J3" s="69"/>
      <c r="K3" s="69"/>
      <c r="L3" s="69"/>
      <c r="M3" s="69"/>
      <c r="N3" s="69"/>
      <c r="O3" s="69"/>
      <c r="P3" s="69"/>
      <c r="Q3" s="69"/>
      <c r="R3" s="69"/>
      <c r="S3" s="69"/>
      <c r="T3" s="69"/>
      <c r="U3" s="69"/>
      <c r="V3" s="69"/>
      <c r="W3" s="69"/>
      <c r="X3" s="69"/>
      <c r="Y3" s="69"/>
      <c r="Z3" s="69"/>
    </row>
    <row r="4" spans="1:26" x14ac:dyDescent="0.3">
      <c r="B4" s="69"/>
      <c r="C4" s="69"/>
      <c r="D4" s="69"/>
      <c r="E4" s="69"/>
      <c r="F4" s="69"/>
      <c r="G4" s="69"/>
      <c r="H4" s="69"/>
      <c r="I4" s="69"/>
      <c r="J4" s="69"/>
      <c r="K4" s="69"/>
      <c r="L4" s="69"/>
      <c r="M4" s="69"/>
      <c r="N4" s="69"/>
      <c r="O4" s="69"/>
      <c r="P4" s="69"/>
      <c r="Q4" s="69"/>
      <c r="R4" s="69"/>
      <c r="S4" s="69"/>
      <c r="T4" s="69"/>
      <c r="U4" s="69"/>
      <c r="V4" s="69"/>
      <c r="W4" s="69"/>
      <c r="X4" s="69"/>
      <c r="Y4" s="69"/>
      <c r="Z4" s="69"/>
    </row>
    <row r="5" spans="1:26" x14ac:dyDescent="0.3">
      <c r="B5" s="69"/>
      <c r="C5" s="69"/>
      <c r="D5" s="69"/>
      <c r="E5" s="69"/>
      <c r="F5" s="69"/>
      <c r="G5" s="69"/>
      <c r="H5" s="69"/>
      <c r="I5" s="69"/>
      <c r="J5" s="69"/>
      <c r="K5" s="69"/>
      <c r="L5" s="69"/>
      <c r="M5" s="69"/>
      <c r="N5" s="69"/>
      <c r="O5" s="69"/>
      <c r="P5" s="69"/>
      <c r="Q5" s="69"/>
      <c r="R5" s="69"/>
      <c r="S5" s="69"/>
      <c r="T5" s="69"/>
      <c r="U5" s="69"/>
      <c r="V5" s="69"/>
      <c r="W5" s="69"/>
      <c r="X5" s="69"/>
      <c r="Y5" s="69"/>
      <c r="Z5" s="69"/>
    </row>
    <row r="6" spans="1:26" x14ac:dyDescent="0.3">
      <c r="B6" s="69"/>
      <c r="C6" s="69"/>
      <c r="D6" s="69"/>
      <c r="E6" s="69"/>
      <c r="F6" s="69"/>
      <c r="G6" s="69"/>
      <c r="H6" s="69"/>
      <c r="I6" s="69"/>
      <c r="J6" s="69"/>
      <c r="K6" s="69"/>
      <c r="L6" s="69"/>
      <c r="M6" s="69"/>
      <c r="N6" s="69"/>
      <c r="O6" s="69"/>
      <c r="P6" s="69"/>
      <c r="Q6" s="69"/>
      <c r="R6" s="69"/>
      <c r="S6" s="69"/>
      <c r="T6" s="69"/>
      <c r="U6" s="69"/>
      <c r="V6" s="69"/>
      <c r="W6" s="69"/>
      <c r="X6" s="69"/>
      <c r="Y6" s="69"/>
      <c r="Z6" s="69"/>
    </row>
    <row r="7" spans="1:26" x14ac:dyDescent="0.3">
      <c r="B7" s="69"/>
      <c r="C7" s="69"/>
      <c r="D7" s="69"/>
      <c r="E7" s="69"/>
      <c r="F7" s="69"/>
      <c r="G7" s="69"/>
      <c r="H7" s="69"/>
      <c r="I7" s="69"/>
      <c r="J7" s="69"/>
      <c r="K7" s="69"/>
      <c r="L7" s="69"/>
      <c r="M7" s="69"/>
      <c r="N7" s="69"/>
      <c r="O7" s="69"/>
      <c r="P7" s="69"/>
      <c r="Q7" s="69"/>
      <c r="R7" s="69"/>
      <c r="S7" s="69"/>
      <c r="T7" s="69"/>
      <c r="U7" s="69"/>
      <c r="V7" s="69"/>
      <c r="W7" s="69"/>
      <c r="X7" s="69"/>
      <c r="Y7" s="69"/>
      <c r="Z7" s="69"/>
    </row>
    <row r="8" spans="1:26" x14ac:dyDescent="0.3">
      <c r="B8" s="69"/>
      <c r="C8" s="69"/>
      <c r="D8" s="69"/>
      <c r="E8" s="69"/>
      <c r="F8" s="69"/>
      <c r="G8" s="69"/>
      <c r="H8" s="69"/>
      <c r="I8" s="69"/>
      <c r="J8" s="69"/>
      <c r="K8" s="69"/>
      <c r="L8" s="69"/>
      <c r="M8" s="69"/>
      <c r="N8" s="69"/>
      <c r="O8" s="69"/>
      <c r="P8" s="69"/>
      <c r="Q8" s="69"/>
      <c r="R8" s="69"/>
      <c r="S8" s="69"/>
      <c r="T8" s="69"/>
      <c r="U8" s="69"/>
      <c r="V8" s="69"/>
      <c r="W8" s="69"/>
      <c r="X8" s="69"/>
      <c r="Y8" s="69"/>
      <c r="Z8" s="69"/>
    </row>
    <row r="9" spans="1:26" x14ac:dyDescent="0.3">
      <c r="B9" s="69"/>
      <c r="C9" s="69"/>
      <c r="D9" s="69"/>
      <c r="E9" s="69"/>
      <c r="F9" s="69"/>
      <c r="G9" s="69"/>
      <c r="H9" s="69"/>
      <c r="I9" s="69"/>
      <c r="J9" s="69"/>
      <c r="K9" s="69"/>
      <c r="L9" s="69"/>
      <c r="M9" s="69"/>
      <c r="N9" s="69"/>
      <c r="O9" s="69"/>
      <c r="P9" s="69"/>
      <c r="Q9" s="69"/>
      <c r="R9" s="69"/>
      <c r="S9" s="69"/>
      <c r="T9" s="69"/>
      <c r="U9" s="69"/>
      <c r="V9" s="69"/>
      <c r="W9" s="69"/>
      <c r="X9" s="69"/>
      <c r="Y9" s="69"/>
      <c r="Z9" s="69"/>
    </row>
    <row r="10" spans="1:26" x14ac:dyDescent="0.3">
      <c r="B10" s="69"/>
      <c r="C10" s="69"/>
      <c r="D10" s="69"/>
      <c r="E10" s="69"/>
      <c r="F10" s="69"/>
      <c r="G10" s="69"/>
      <c r="H10" s="69"/>
      <c r="I10" s="69"/>
      <c r="J10" s="69"/>
      <c r="K10" s="69"/>
      <c r="L10" s="69"/>
      <c r="M10" s="69"/>
      <c r="N10" s="69"/>
      <c r="O10" s="69"/>
      <c r="P10" s="69"/>
      <c r="Q10" s="69"/>
      <c r="R10" s="69"/>
      <c r="S10" s="69"/>
      <c r="T10" s="69"/>
      <c r="U10" s="69"/>
      <c r="V10" s="69"/>
      <c r="W10" s="69"/>
      <c r="X10" s="69"/>
      <c r="Y10" s="69"/>
      <c r="Z10" s="69"/>
    </row>
    <row r="11" spans="1:26" x14ac:dyDescent="0.3">
      <c r="B11" s="69"/>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x14ac:dyDescent="0.3">
      <c r="B12" s="69"/>
      <c r="C12" s="69"/>
      <c r="D12" s="69"/>
      <c r="E12" s="69"/>
      <c r="F12" s="69"/>
      <c r="G12" s="69"/>
      <c r="H12" s="69"/>
      <c r="I12" s="69"/>
      <c r="J12" s="69"/>
      <c r="K12" s="69"/>
      <c r="L12" s="69"/>
      <c r="M12" s="69"/>
      <c r="N12" s="69"/>
      <c r="O12" s="69"/>
      <c r="P12" s="69"/>
      <c r="Q12" s="69"/>
      <c r="R12" s="69"/>
      <c r="S12" s="69"/>
      <c r="T12" s="69"/>
      <c r="U12" s="69"/>
      <c r="V12" s="69"/>
      <c r="W12" s="69"/>
      <c r="X12" s="69"/>
      <c r="Y12" s="69"/>
      <c r="Z12" s="69"/>
    </row>
    <row r="13" spans="1:26" x14ac:dyDescent="0.3">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x14ac:dyDescent="0.3">
      <c r="B14" s="69"/>
      <c r="C14" s="69"/>
      <c r="D14" s="69"/>
      <c r="E14" s="69"/>
      <c r="F14" s="69"/>
      <c r="G14" s="69"/>
      <c r="H14" s="69"/>
      <c r="I14" s="69"/>
      <c r="J14" s="69"/>
      <c r="K14" s="69"/>
      <c r="L14" s="69"/>
      <c r="M14" s="69"/>
      <c r="N14" s="69"/>
      <c r="O14" s="69"/>
      <c r="P14" s="69"/>
      <c r="Q14" s="69"/>
      <c r="R14" s="69"/>
      <c r="S14" s="69"/>
      <c r="T14" s="69"/>
      <c r="U14" s="69"/>
      <c r="V14" s="69"/>
      <c r="W14" s="69"/>
      <c r="X14" s="69"/>
      <c r="Y14" s="69"/>
      <c r="Z14" s="69"/>
    </row>
    <row r="15" spans="1:26" x14ac:dyDescent="0.3">
      <c r="B15" s="69"/>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26" x14ac:dyDescent="0.3">
      <c r="B16" s="69"/>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26" x14ac:dyDescent="0.3">
      <c r="B17" s="69"/>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x14ac:dyDescent="0.3">
      <c r="B18" s="69"/>
      <c r="C18" s="69"/>
      <c r="D18" s="69"/>
      <c r="E18" s="69"/>
      <c r="F18" s="69"/>
      <c r="G18" s="69"/>
      <c r="H18" s="69"/>
      <c r="I18" s="69"/>
      <c r="J18" s="69"/>
      <c r="K18" s="69"/>
      <c r="L18" s="69"/>
      <c r="M18" s="69"/>
      <c r="N18" s="69"/>
      <c r="O18" s="69"/>
      <c r="P18" s="69"/>
      <c r="Q18" s="69"/>
      <c r="R18" s="69"/>
      <c r="S18" s="69"/>
      <c r="T18" s="69"/>
      <c r="U18" s="69"/>
      <c r="V18" s="69"/>
      <c r="W18" s="69"/>
      <c r="X18" s="69"/>
      <c r="Y18" s="69"/>
      <c r="Z18" s="69"/>
    </row>
    <row r="19" spans="1:26" x14ac:dyDescent="0.3">
      <c r="B19" s="69"/>
      <c r="C19" s="69"/>
      <c r="D19" s="69"/>
      <c r="E19" s="69"/>
      <c r="F19" s="69"/>
      <c r="G19" s="69"/>
      <c r="H19" s="69"/>
      <c r="I19" s="69"/>
      <c r="J19" s="69"/>
      <c r="K19" s="69"/>
      <c r="L19" s="69"/>
      <c r="M19" s="69"/>
      <c r="N19" s="69"/>
      <c r="O19" s="69"/>
      <c r="P19" s="69"/>
      <c r="Q19" s="69"/>
      <c r="R19" s="69"/>
      <c r="S19" s="69"/>
      <c r="T19" s="69"/>
      <c r="U19" s="69"/>
      <c r="V19" s="69"/>
      <c r="W19" s="69"/>
      <c r="X19" s="69"/>
      <c r="Y19" s="69"/>
      <c r="Z19" s="69"/>
    </row>
    <row r="20" spans="1:26" x14ac:dyDescent="0.3">
      <c r="B20" s="69"/>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1:26" x14ac:dyDescent="0.3">
      <c r="B21" s="69"/>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1:26" x14ac:dyDescent="0.3">
      <c r="B22" s="69"/>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x14ac:dyDescent="0.3">
      <c r="B23" s="69"/>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1:26" x14ac:dyDescent="0.3">
      <c r="B24" s="69"/>
      <c r="C24" s="69"/>
      <c r="D24" s="69"/>
      <c r="E24" s="69"/>
      <c r="F24" s="69"/>
      <c r="G24" s="69"/>
      <c r="H24" s="69"/>
      <c r="I24" s="69"/>
      <c r="J24" s="69"/>
      <c r="K24" s="69"/>
      <c r="L24" s="69"/>
      <c r="M24" s="69"/>
      <c r="N24" s="69"/>
      <c r="O24" s="69"/>
      <c r="P24" s="69"/>
      <c r="Q24" s="69"/>
      <c r="R24" s="69"/>
      <c r="S24" s="69"/>
      <c r="T24" s="69"/>
      <c r="U24" s="69"/>
      <c r="V24" s="69"/>
      <c r="W24" s="69"/>
      <c r="X24" s="69"/>
      <c r="Y24" s="69"/>
      <c r="Z24" s="69"/>
    </row>
    <row r="25" spans="1:26" x14ac:dyDescent="0.3">
      <c r="B25" s="69"/>
      <c r="C25" s="69"/>
      <c r="D25" s="69"/>
      <c r="E25" s="69"/>
      <c r="F25" s="69"/>
      <c r="G25" s="69"/>
      <c r="H25" s="69"/>
      <c r="I25" s="69"/>
      <c r="J25" s="69"/>
      <c r="K25" s="69"/>
      <c r="L25" s="69"/>
      <c r="M25" s="69"/>
      <c r="N25" s="69"/>
      <c r="O25" s="69"/>
      <c r="P25" s="69"/>
      <c r="Q25" s="69"/>
      <c r="R25" s="69"/>
      <c r="S25" s="69"/>
      <c r="T25" s="69"/>
      <c r="U25" s="69"/>
      <c r="V25" s="69"/>
      <c r="W25" s="69"/>
      <c r="X25" s="69"/>
      <c r="Y25" s="69"/>
      <c r="Z25" s="69"/>
    </row>
    <row r="26" spans="1:26" x14ac:dyDescent="0.3">
      <c r="B26" s="69"/>
      <c r="C26" s="69"/>
      <c r="D26" s="69"/>
      <c r="E26" s="69"/>
      <c r="F26" s="69"/>
      <c r="G26" s="69"/>
      <c r="H26" s="69"/>
      <c r="I26" s="69"/>
      <c r="J26" s="69"/>
      <c r="K26" s="69"/>
      <c r="L26" s="69"/>
      <c r="M26" s="69"/>
      <c r="N26" s="69"/>
      <c r="O26" s="69"/>
      <c r="P26" s="69"/>
      <c r="Q26" s="69"/>
      <c r="R26" s="69"/>
      <c r="S26" s="69"/>
      <c r="T26" s="69"/>
      <c r="U26" s="69"/>
      <c r="V26" s="69"/>
      <c r="W26" s="69"/>
      <c r="X26" s="69"/>
      <c r="Y26" s="69"/>
      <c r="Z26" s="69"/>
    </row>
    <row r="27" spans="1:26" x14ac:dyDescent="0.3">
      <c r="B27" s="69"/>
      <c r="C27" s="69"/>
      <c r="D27" s="69"/>
      <c r="E27" s="69"/>
      <c r="F27" s="69"/>
      <c r="G27" s="69"/>
      <c r="H27" s="69"/>
      <c r="I27" s="69"/>
      <c r="J27" s="69"/>
      <c r="K27" s="69"/>
      <c r="L27" s="69"/>
      <c r="M27" s="69"/>
      <c r="N27" s="69"/>
      <c r="O27" s="69"/>
      <c r="P27" s="69"/>
      <c r="Q27" s="69"/>
      <c r="R27" s="69"/>
      <c r="S27" s="69"/>
      <c r="T27" s="69"/>
      <c r="U27" s="69"/>
      <c r="V27" s="69"/>
      <c r="W27" s="69"/>
      <c r="X27" s="69"/>
      <c r="Y27" s="69"/>
      <c r="Z27" s="69"/>
    </row>
    <row r="29" spans="1:26" x14ac:dyDescent="0.3">
      <c r="A29" s="67" t="s">
        <v>11</v>
      </c>
      <c r="B29" s="67"/>
      <c r="C29" s="67"/>
      <c r="D29" s="67"/>
    </row>
    <row r="30" spans="1:26" x14ac:dyDescent="0.3">
      <c r="B30" s="68"/>
      <c r="C30" s="68"/>
      <c r="D30" s="70"/>
      <c r="E30" s="70"/>
      <c r="F30" s="70"/>
      <c r="G30" s="70"/>
      <c r="H30" s="70"/>
      <c r="I30" s="70"/>
      <c r="J30" s="70"/>
      <c r="K30" s="70"/>
      <c r="L30" s="70"/>
      <c r="M30" s="70"/>
      <c r="N30" s="70"/>
      <c r="O30" s="70"/>
      <c r="P30" s="70"/>
      <c r="Q30" s="70"/>
      <c r="R30" s="70"/>
      <c r="S30" s="70"/>
      <c r="T30" s="70"/>
      <c r="U30" s="70"/>
      <c r="V30" s="70"/>
      <c r="W30" s="70"/>
      <c r="X30" s="70"/>
      <c r="Y30" s="70"/>
      <c r="Z30" s="70"/>
    </row>
    <row r="31" spans="1:26" x14ac:dyDescent="0.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3">
      <c r="D32" s="12"/>
      <c r="E32" s="12"/>
      <c r="F32" s="12"/>
      <c r="G32" s="12"/>
      <c r="H32" s="12"/>
      <c r="I32" s="12"/>
      <c r="J32" s="12"/>
      <c r="K32" s="12"/>
      <c r="L32" s="12"/>
      <c r="M32" s="12"/>
      <c r="N32" s="12"/>
      <c r="O32" s="12"/>
      <c r="P32" s="12"/>
      <c r="Q32" s="12"/>
      <c r="R32" s="12"/>
      <c r="S32" s="12"/>
      <c r="T32" s="12"/>
      <c r="U32" s="12"/>
      <c r="V32" s="12"/>
      <c r="W32" s="12"/>
      <c r="X32" s="12"/>
      <c r="Y32" s="12"/>
      <c r="Z32" s="12"/>
    </row>
    <row r="33" spans="2:26" x14ac:dyDescent="0.3">
      <c r="D33" s="12"/>
      <c r="E33" s="12"/>
      <c r="F33" s="12"/>
      <c r="G33" s="12"/>
      <c r="H33" s="12"/>
      <c r="I33" s="12"/>
      <c r="J33" s="12"/>
      <c r="K33" s="12"/>
      <c r="L33" s="12"/>
      <c r="M33" s="12"/>
      <c r="N33" s="12"/>
      <c r="O33" s="12"/>
      <c r="P33" s="12"/>
      <c r="Q33" s="12"/>
      <c r="R33" s="12"/>
      <c r="S33" s="12"/>
      <c r="T33" s="12"/>
      <c r="U33" s="12"/>
      <c r="V33" s="12"/>
      <c r="W33" s="12"/>
      <c r="X33" s="12"/>
      <c r="Y33" s="12"/>
      <c r="Z33" s="12"/>
    </row>
    <row r="34" spans="2:26" x14ac:dyDescent="0.3">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x14ac:dyDescent="0.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x14ac:dyDescent="0.3">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x14ac:dyDescent="0.3">
      <c r="B37" s="12"/>
      <c r="C37" s="13"/>
      <c r="D37" s="12"/>
      <c r="E37" s="12"/>
      <c r="F37" s="12"/>
      <c r="G37" s="12"/>
      <c r="H37" s="12"/>
      <c r="I37" s="12"/>
      <c r="J37" s="12"/>
      <c r="K37" s="12"/>
      <c r="L37" s="12"/>
      <c r="M37" s="12"/>
      <c r="N37" s="12"/>
      <c r="O37" s="12"/>
      <c r="P37" s="12"/>
      <c r="Q37" s="12"/>
      <c r="R37" s="12"/>
      <c r="S37" s="12"/>
      <c r="T37" s="12"/>
      <c r="U37" s="12"/>
      <c r="V37" s="12"/>
      <c r="W37" s="12"/>
      <c r="X37" s="12"/>
      <c r="Y37" s="12"/>
      <c r="Z37" s="12"/>
    </row>
    <row r="38" spans="2:26" x14ac:dyDescent="0.3">
      <c r="B38" s="13"/>
      <c r="C38" s="13"/>
      <c r="D38" s="12"/>
      <c r="E38" s="12"/>
      <c r="F38" s="12"/>
      <c r="G38" s="12"/>
      <c r="H38" s="12"/>
      <c r="I38" s="12"/>
      <c r="J38" s="12"/>
      <c r="K38" s="12"/>
      <c r="L38" s="12"/>
      <c r="M38" s="12"/>
      <c r="N38" s="12"/>
      <c r="O38" s="12"/>
      <c r="P38" s="12"/>
      <c r="Q38" s="12"/>
      <c r="R38" s="12"/>
      <c r="S38" s="12"/>
      <c r="T38" s="12"/>
      <c r="U38" s="12"/>
      <c r="V38" s="12"/>
      <c r="W38" s="12"/>
      <c r="X38" s="12"/>
      <c r="Y38" s="12"/>
      <c r="Z38" s="12"/>
    </row>
    <row r="39" spans="2:26" x14ac:dyDescent="0.3">
      <c r="D39" s="12"/>
      <c r="E39" s="12"/>
      <c r="F39" s="12"/>
      <c r="G39" s="12"/>
      <c r="H39" s="12"/>
      <c r="I39" s="12"/>
      <c r="J39" s="12"/>
      <c r="K39" s="12"/>
      <c r="L39" s="12"/>
      <c r="M39" s="12"/>
      <c r="N39" s="12"/>
      <c r="O39" s="12"/>
      <c r="P39" s="12"/>
      <c r="Q39" s="12"/>
      <c r="R39" s="12"/>
      <c r="S39" s="12"/>
      <c r="T39" s="12"/>
      <c r="U39" s="12"/>
      <c r="V39" s="12"/>
      <c r="W39" s="12"/>
      <c r="X39" s="12"/>
      <c r="Y39" s="12"/>
      <c r="Z39" s="12"/>
    </row>
    <row r="40" spans="2:26" x14ac:dyDescent="0.3">
      <c r="D40" s="12"/>
      <c r="E40" s="12"/>
      <c r="F40" s="12"/>
      <c r="G40" s="12"/>
      <c r="H40" s="12"/>
      <c r="I40" s="12"/>
      <c r="J40" s="12"/>
      <c r="K40" s="12"/>
      <c r="L40" s="12"/>
      <c r="M40" s="12"/>
      <c r="N40" s="12"/>
      <c r="O40" s="12"/>
      <c r="P40" s="12"/>
      <c r="Q40" s="12"/>
      <c r="R40" s="12"/>
      <c r="S40" s="12"/>
      <c r="T40" s="12"/>
      <c r="U40" s="12"/>
      <c r="V40" s="12"/>
      <c r="W40" s="12"/>
      <c r="X40" s="12"/>
      <c r="Y40" s="12"/>
      <c r="Z40" s="12"/>
    </row>
    <row r="41" spans="2:26" x14ac:dyDescent="0.3">
      <c r="D41" s="12"/>
      <c r="E41" s="12"/>
      <c r="F41" s="12"/>
      <c r="G41" s="12"/>
      <c r="H41" s="12"/>
      <c r="I41" s="12"/>
      <c r="J41" s="12"/>
      <c r="K41" s="12"/>
      <c r="L41" s="12"/>
      <c r="M41" s="12"/>
      <c r="N41" s="12"/>
      <c r="O41" s="12"/>
      <c r="P41" s="12"/>
      <c r="Q41" s="12"/>
      <c r="R41" s="12"/>
      <c r="S41" s="12"/>
      <c r="T41" s="12"/>
      <c r="U41" s="12"/>
      <c r="V41" s="12"/>
      <c r="W41" s="12"/>
      <c r="X41" s="12"/>
      <c r="Y41" s="12"/>
      <c r="Z41" s="12"/>
    </row>
    <row r="42" spans="2:26" x14ac:dyDescent="0.3">
      <c r="D42" s="12"/>
      <c r="E42" s="12"/>
      <c r="F42" s="12"/>
      <c r="G42" s="12"/>
      <c r="H42" s="12"/>
      <c r="I42" s="12"/>
      <c r="J42" s="12"/>
      <c r="K42" s="12"/>
      <c r="L42" s="12"/>
      <c r="M42" s="12"/>
      <c r="N42" s="12"/>
      <c r="O42" s="12"/>
      <c r="P42" s="12"/>
      <c r="Q42" s="12"/>
      <c r="R42" s="12"/>
      <c r="S42" s="12"/>
      <c r="T42" s="12"/>
      <c r="U42" s="12"/>
      <c r="V42" s="12"/>
      <c r="W42" s="12"/>
      <c r="X42" s="12"/>
      <c r="Y42" s="12"/>
      <c r="Z42" s="12"/>
    </row>
    <row r="44" spans="2:26" x14ac:dyDescent="0.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6" spans="2:26" x14ac:dyDescent="0.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x14ac:dyDescent="0.3">
      <c r="D47" s="12"/>
      <c r="E47" s="12"/>
      <c r="F47" s="12"/>
      <c r="G47" s="12"/>
      <c r="H47" s="12"/>
      <c r="I47" s="12"/>
      <c r="J47" s="12"/>
      <c r="K47" s="12"/>
      <c r="L47" s="12"/>
      <c r="M47" s="12"/>
      <c r="N47" s="12"/>
      <c r="O47" s="12"/>
      <c r="P47" s="12"/>
      <c r="Q47" s="12"/>
      <c r="R47" s="12"/>
      <c r="S47" s="12"/>
      <c r="T47" s="12"/>
      <c r="U47" s="12"/>
      <c r="V47" s="12"/>
      <c r="W47" s="12"/>
      <c r="X47" s="12"/>
      <c r="Y47" s="12"/>
      <c r="Z47" s="12"/>
    </row>
    <row r="49" spans="2:26" x14ac:dyDescent="0.3">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1" spans="2:26" x14ac:dyDescent="0.3">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sheetData>
  <sheetProtection selectLockedCells="1"/>
  <mergeCells count="5">
    <mergeCell ref="A29:D29"/>
    <mergeCell ref="A1:E1"/>
    <mergeCell ref="B30:C30"/>
    <mergeCell ref="B2:Z27"/>
    <mergeCell ref="D30:Z30"/>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6"/>
  <sheetViews>
    <sheetView workbookViewId="0">
      <selection activeCell="D3" sqref="D3"/>
    </sheetView>
  </sheetViews>
  <sheetFormatPr defaultRowHeight="14.5" x14ac:dyDescent="0.35"/>
  <cols>
    <col min="2" max="2" width="16.1796875" bestFit="1" customWidth="1"/>
    <col min="5" max="5" width="13.7265625" bestFit="1" customWidth="1"/>
    <col min="6" max="6" width="22.81640625" bestFit="1" customWidth="1"/>
  </cols>
  <sheetData>
    <row r="1" spans="1:6" x14ac:dyDescent="0.35">
      <c r="A1" s="2"/>
      <c r="B1" s="2"/>
      <c r="C1" s="2" t="s">
        <v>16</v>
      </c>
      <c r="D1" s="2" t="s">
        <v>161</v>
      </c>
      <c r="E1" s="2" t="s">
        <v>121</v>
      </c>
      <c r="F1" t="s">
        <v>149</v>
      </c>
    </row>
    <row r="2" spans="1:6" x14ac:dyDescent="0.35">
      <c r="A2" s="1"/>
      <c r="B2" s="2"/>
      <c r="C2" s="3"/>
      <c r="E2" t="s">
        <v>17</v>
      </c>
      <c r="F2" t="s">
        <v>150</v>
      </c>
    </row>
    <row r="3" spans="1:6" x14ac:dyDescent="0.35">
      <c r="A3" s="1"/>
      <c r="C3" s="3">
        <v>2021</v>
      </c>
      <c r="D3" s="3">
        <v>1</v>
      </c>
      <c r="E3" t="s">
        <v>18</v>
      </c>
      <c r="F3" t="s">
        <v>152</v>
      </c>
    </row>
    <row r="4" spans="1:6" x14ac:dyDescent="0.35">
      <c r="A4" s="1"/>
      <c r="C4" s="3">
        <v>2022</v>
      </c>
      <c r="D4" s="3">
        <f>D3+1</f>
        <v>2</v>
      </c>
      <c r="E4" t="s">
        <v>19</v>
      </c>
      <c r="F4" t="s">
        <v>151</v>
      </c>
    </row>
    <row r="5" spans="1:6" x14ac:dyDescent="0.35">
      <c r="A5" s="1"/>
      <c r="C5" s="3">
        <v>2023</v>
      </c>
      <c r="D5" s="3">
        <f t="shared" ref="D5:D13" si="0">D4+1</f>
        <v>3</v>
      </c>
      <c r="E5" t="s">
        <v>20</v>
      </c>
      <c r="F5" t="s">
        <v>190</v>
      </c>
    </row>
    <row r="6" spans="1:6" x14ac:dyDescent="0.35">
      <c r="A6" s="1"/>
      <c r="C6" s="3">
        <v>2024</v>
      </c>
      <c r="D6" s="3">
        <f t="shared" si="0"/>
        <v>4</v>
      </c>
      <c r="E6" t="s">
        <v>21</v>
      </c>
      <c r="F6" t="s">
        <v>191</v>
      </c>
    </row>
    <row r="7" spans="1:6" x14ac:dyDescent="0.35">
      <c r="A7" s="1"/>
      <c r="C7" s="3">
        <v>2025</v>
      </c>
      <c r="D7" s="3">
        <f t="shared" si="0"/>
        <v>5</v>
      </c>
      <c r="E7" t="s">
        <v>22</v>
      </c>
      <c r="F7" t="s">
        <v>192</v>
      </c>
    </row>
    <row r="8" spans="1:6" x14ac:dyDescent="0.35">
      <c r="C8" s="3">
        <v>2026</v>
      </c>
      <c r="D8" s="3">
        <f t="shared" si="0"/>
        <v>6</v>
      </c>
      <c r="E8" t="s">
        <v>23</v>
      </c>
    </row>
    <row r="9" spans="1:6" x14ac:dyDescent="0.35">
      <c r="C9" s="3">
        <v>2027</v>
      </c>
      <c r="D9" s="3">
        <f t="shared" si="0"/>
        <v>7</v>
      </c>
      <c r="E9" t="s">
        <v>24</v>
      </c>
    </row>
    <row r="10" spans="1:6" x14ac:dyDescent="0.35">
      <c r="C10" s="3">
        <v>2028</v>
      </c>
      <c r="D10" s="3">
        <f t="shared" si="0"/>
        <v>8</v>
      </c>
      <c r="E10" t="s">
        <v>25</v>
      </c>
    </row>
    <row r="11" spans="1:6" x14ac:dyDescent="0.35">
      <c r="C11" s="3">
        <v>2029</v>
      </c>
      <c r="D11" s="3">
        <f t="shared" si="0"/>
        <v>9</v>
      </c>
      <c r="E11" t="s">
        <v>26</v>
      </c>
    </row>
    <row r="12" spans="1:6" x14ac:dyDescent="0.35">
      <c r="C12" s="3">
        <v>2030</v>
      </c>
      <c r="D12" s="3">
        <f t="shared" si="0"/>
        <v>10</v>
      </c>
      <c r="E12" t="s">
        <v>27</v>
      </c>
    </row>
    <row r="13" spans="1:6" x14ac:dyDescent="0.35">
      <c r="D13" s="3">
        <f t="shared" si="0"/>
        <v>11</v>
      </c>
      <c r="E13" t="s">
        <v>28</v>
      </c>
    </row>
    <row r="14" spans="1:6" x14ac:dyDescent="0.35">
      <c r="E14" t="s">
        <v>29</v>
      </c>
    </row>
    <row r="15" spans="1:6" x14ac:dyDescent="0.35">
      <c r="E15" t="s">
        <v>30</v>
      </c>
    </row>
    <row r="16" spans="1:6" x14ac:dyDescent="0.35">
      <c r="E16" t="s">
        <v>31</v>
      </c>
    </row>
    <row r="17" spans="1:5" x14ac:dyDescent="0.35">
      <c r="E17" t="s">
        <v>123</v>
      </c>
    </row>
    <row r="18" spans="1:5" x14ac:dyDescent="0.35">
      <c r="E18" t="s">
        <v>32</v>
      </c>
    </row>
    <row r="19" spans="1:5" x14ac:dyDescent="0.35">
      <c r="E19" t="s">
        <v>33</v>
      </c>
    </row>
    <row r="20" spans="1:5" x14ac:dyDescent="0.35">
      <c r="A20" t="s">
        <v>2</v>
      </c>
      <c r="E20" t="s">
        <v>34</v>
      </c>
    </row>
    <row r="21" spans="1:5" x14ac:dyDescent="0.35">
      <c r="A21" t="s">
        <v>3</v>
      </c>
      <c r="E21" t="s">
        <v>35</v>
      </c>
    </row>
    <row r="22" spans="1:5" x14ac:dyDescent="0.35">
      <c r="A22" t="s">
        <v>4</v>
      </c>
      <c r="E22" t="s">
        <v>36</v>
      </c>
    </row>
    <row r="23" spans="1:5" x14ac:dyDescent="0.35">
      <c r="E23" t="s">
        <v>37</v>
      </c>
    </row>
    <row r="24" spans="1:5" x14ac:dyDescent="0.35">
      <c r="A24" t="s">
        <v>13</v>
      </c>
      <c r="E24" t="s">
        <v>38</v>
      </c>
    </row>
    <row r="25" spans="1:5" x14ac:dyDescent="0.35">
      <c r="A25" t="s">
        <v>15</v>
      </c>
      <c r="E25" t="s">
        <v>39</v>
      </c>
    </row>
    <row r="26" spans="1:5" x14ac:dyDescent="0.35">
      <c r="A26" t="s">
        <v>14</v>
      </c>
      <c r="E26" t="s">
        <v>40</v>
      </c>
    </row>
    <row r="27" spans="1:5" x14ac:dyDescent="0.35">
      <c r="A27" t="s">
        <v>122</v>
      </c>
      <c r="E27" t="s">
        <v>41</v>
      </c>
    </row>
    <row r="28" spans="1:5" x14ac:dyDescent="0.35">
      <c r="E28" t="s">
        <v>42</v>
      </c>
    </row>
    <row r="29" spans="1:5" x14ac:dyDescent="0.35">
      <c r="E29" t="s">
        <v>43</v>
      </c>
    </row>
    <row r="30" spans="1:5" x14ac:dyDescent="0.35">
      <c r="E30" t="s">
        <v>44</v>
      </c>
    </row>
    <row r="31" spans="1:5" x14ac:dyDescent="0.35">
      <c r="E31" t="s">
        <v>45</v>
      </c>
    </row>
    <row r="32" spans="1:5" x14ac:dyDescent="0.35">
      <c r="E32" t="s">
        <v>46</v>
      </c>
    </row>
    <row r="33" spans="5:5" x14ac:dyDescent="0.35">
      <c r="E33" t="s">
        <v>47</v>
      </c>
    </row>
    <row r="34" spans="5:5" x14ac:dyDescent="0.35">
      <c r="E34" t="s">
        <v>48</v>
      </c>
    </row>
    <row r="35" spans="5:5" x14ac:dyDescent="0.35">
      <c r="E35" t="s">
        <v>49</v>
      </c>
    </row>
    <row r="36" spans="5:5" x14ac:dyDescent="0.35">
      <c r="E36" t="s">
        <v>50</v>
      </c>
    </row>
    <row r="37" spans="5:5" x14ac:dyDescent="0.35">
      <c r="E37" t="s">
        <v>51</v>
      </c>
    </row>
    <row r="38" spans="5:5" x14ac:dyDescent="0.35">
      <c r="E38" t="s">
        <v>52</v>
      </c>
    </row>
    <row r="39" spans="5:5" x14ac:dyDescent="0.35">
      <c r="E39" t="s">
        <v>53</v>
      </c>
    </row>
    <row r="40" spans="5:5" x14ac:dyDescent="0.35">
      <c r="E40" t="s">
        <v>54</v>
      </c>
    </row>
    <row r="41" spans="5:5" x14ac:dyDescent="0.35">
      <c r="E41" t="s">
        <v>55</v>
      </c>
    </row>
    <row r="42" spans="5:5" x14ac:dyDescent="0.35">
      <c r="E42" t="s">
        <v>56</v>
      </c>
    </row>
    <row r="43" spans="5:5" x14ac:dyDescent="0.35">
      <c r="E43" t="s">
        <v>57</v>
      </c>
    </row>
    <row r="44" spans="5:5" x14ac:dyDescent="0.35">
      <c r="E44" t="s">
        <v>58</v>
      </c>
    </row>
    <row r="45" spans="5:5" x14ac:dyDescent="0.35">
      <c r="E45" t="s">
        <v>59</v>
      </c>
    </row>
    <row r="46" spans="5:5" x14ac:dyDescent="0.35">
      <c r="E46" t="s">
        <v>60</v>
      </c>
    </row>
    <row r="47" spans="5:5" x14ac:dyDescent="0.35">
      <c r="E47" t="s">
        <v>61</v>
      </c>
    </row>
    <row r="48" spans="5:5" x14ac:dyDescent="0.35">
      <c r="E48" t="s">
        <v>62</v>
      </c>
    </row>
    <row r="49" spans="5:5" x14ac:dyDescent="0.35">
      <c r="E49" t="s">
        <v>63</v>
      </c>
    </row>
    <row r="50" spans="5:5" x14ac:dyDescent="0.35">
      <c r="E50" t="s">
        <v>64</v>
      </c>
    </row>
    <row r="51" spans="5:5" x14ac:dyDescent="0.35">
      <c r="E51" t="s">
        <v>65</v>
      </c>
    </row>
    <row r="52" spans="5:5" x14ac:dyDescent="0.35">
      <c r="E52" t="s">
        <v>66</v>
      </c>
    </row>
    <row r="53" spans="5:5" x14ac:dyDescent="0.35">
      <c r="E53" t="s">
        <v>67</v>
      </c>
    </row>
    <row r="54" spans="5:5" x14ac:dyDescent="0.35">
      <c r="E54" t="s">
        <v>68</v>
      </c>
    </row>
    <row r="55" spans="5:5" x14ac:dyDescent="0.35">
      <c r="E55" t="s">
        <v>69</v>
      </c>
    </row>
    <row r="56" spans="5:5" x14ac:dyDescent="0.35">
      <c r="E56" t="s">
        <v>70</v>
      </c>
    </row>
    <row r="57" spans="5:5" x14ac:dyDescent="0.35">
      <c r="E57" t="s">
        <v>71</v>
      </c>
    </row>
    <row r="58" spans="5:5" x14ac:dyDescent="0.35">
      <c r="E58" t="s">
        <v>72</v>
      </c>
    </row>
    <row r="59" spans="5:5" x14ac:dyDescent="0.35">
      <c r="E59" t="s">
        <v>73</v>
      </c>
    </row>
    <row r="60" spans="5:5" x14ac:dyDescent="0.35">
      <c r="E60" t="s">
        <v>74</v>
      </c>
    </row>
    <row r="61" spans="5:5" x14ac:dyDescent="0.35">
      <c r="E61" t="s">
        <v>75</v>
      </c>
    </row>
    <row r="62" spans="5:5" x14ac:dyDescent="0.35">
      <c r="E62" t="s">
        <v>76</v>
      </c>
    </row>
    <row r="63" spans="5:5" x14ac:dyDescent="0.35">
      <c r="E63" t="s">
        <v>77</v>
      </c>
    </row>
    <row r="64" spans="5:5" x14ac:dyDescent="0.35">
      <c r="E64" t="s">
        <v>78</v>
      </c>
    </row>
    <row r="65" spans="5:5" x14ac:dyDescent="0.35">
      <c r="E65" t="s">
        <v>79</v>
      </c>
    </row>
    <row r="66" spans="5:5" x14ac:dyDescent="0.35">
      <c r="E66" t="s">
        <v>80</v>
      </c>
    </row>
    <row r="67" spans="5:5" x14ac:dyDescent="0.35">
      <c r="E67" t="s">
        <v>81</v>
      </c>
    </row>
    <row r="68" spans="5:5" x14ac:dyDescent="0.35">
      <c r="E68" t="s">
        <v>82</v>
      </c>
    </row>
    <row r="69" spans="5:5" x14ac:dyDescent="0.35">
      <c r="E69" t="s">
        <v>83</v>
      </c>
    </row>
    <row r="70" spans="5:5" x14ac:dyDescent="0.35">
      <c r="E70" t="s">
        <v>84</v>
      </c>
    </row>
    <row r="71" spans="5:5" x14ac:dyDescent="0.35">
      <c r="E71" t="s">
        <v>85</v>
      </c>
    </row>
    <row r="72" spans="5:5" x14ac:dyDescent="0.35">
      <c r="E72" t="s">
        <v>86</v>
      </c>
    </row>
    <row r="73" spans="5:5" x14ac:dyDescent="0.35">
      <c r="E73" t="s">
        <v>87</v>
      </c>
    </row>
    <row r="74" spans="5:5" x14ac:dyDescent="0.35">
      <c r="E74" t="s">
        <v>88</v>
      </c>
    </row>
    <row r="75" spans="5:5" x14ac:dyDescent="0.35">
      <c r="E75" t="s">
        <v>89</v>
      </c>
    </row>
    <row r="76" spans="5:5" x14ac:dyDescent="0.35">
      <c r="E76" t="s">
        <v>90</v>
      </c>
    </row>
    <row r="77" spans="5:5" x14ac:dyDescent="0.35">
      <c r="E77" t="s">
        <v>91</v>
      </c>
    </row>
    <row r="78" spans="5:5" x14ac:dyDescent="0.35">
      <c r="E78" t="s">
        <v>92</v>
      </c>
    </row>
    <row r="79" spans="5:5" x14ac:dyDescent="0.35">
      <c r="E79" t="s">
        <v>93</v>
      </c>
    </row>
    <row r="80" spans="5:5" x14ac:dyDescent="0.35">
      <c r="E80" t="s">
        <v>94</v>
      </c>
    </row>
    <row r="81" spans="5:5" x14ac:dyDescent="0.35">
      <c r="E81" t="s">
        <v>95</v>
      </c>
    </row>
    <row r="82" spans="5:5" x14ac:dyDescent="0.35">
      <c r="E82" t="s">
        <v>96</v>
      </c>
    </row>
    <row r="83" spans="5:5" x14ac:dyDescent="0.35">
      <c r="E83" t="s">
        <v>97</v>
      </c>
    </row>
    <row r="84" spans="5:5" x14ac:dyDescent="0.35">
      <c r="E84" t="s">
        <v>98</v>
      </c>
    </row>
    <row r="85" spans="5:5" x14ac:dyDescent="0.35">
      <c r="E85" t="s">
        <v>99</v>
      </c>
    </row>
    <row r="86" spans="5:5" x14ac:dyDescent="0.35">
      <c r="E86" t="s">
        <v>100</v>
      </c>
    </row>
    <row r="87" spans="5:5" x14ac:dyDescent="0.35">
      <c r="E87" t="s">
        <v>101</v>
      </c>
    </row>
    <row r="88" spans="5:5" x14ac:dyDescent="0.35">
      <c r="E88" t="s">
        <v>102</v>
      </c>
    </row>
    <row r="89" spans="5:5" x14ac:dyDescent="0.35">
      <c r="E89" t="s">
        <v>103</v>
      </c>
    </row>
    <row r="90" spans="5:5" x14ac:dyDescent="0.35">
      <c r="E90" t="s">
        <v>104</v>
      </c>
    </row>
    <row r="91" spans="5:5" x14ac:dyDescent="0.35">
      <c r="E91" t="s">
        <v>105</v>
      </c>
    </row>
    <row r="92" spans="5:5" x14ac:dyDescent="0.35">
      <c r="E92" t="s">
        <v>106</v>
      </c>
    </row>
    <row r="93" spans="5:5" x14ac:dyDescent="0.35">
      <c r="E93" t="s">
        <v>107</v>
      </c>
    </row>
    <row r="94" spans="5:5" x14ac:dyDescent="0.35">
      <c r="E94" t="s">
        <v>108</v>
      </c>
    </row>
    <row r="95" spans="5:5" x14ac:dyDescent="0.35">
      <c r="E95" t="s">
        <v>109</v>
      </c>
    </row>
    <row r="96" spans="5:5" x14ac:dyDescent="0.35">
      <c r="E96" t="s">
        <v>110</v>
      </c>
    </row>
    <row r="97" spans="5:5" x14ac:dyDescent="0.35">
      <c r="E97" t="s">
        <v>111</v>
      </c>
    </row>
    <row r="98" spans="5:5" x14ac:dyDescent="0.35">
      <c r="E98" t="s">
        <v>112</v>
      </c>
    </row>
    <row r="99" spans="5:5" x14ac:dyDescent="0.35">
      <c r="E99" t="s">
        <v>113</v>
      </c>
    </row>
    <row r="100" spans="5:5" x14ac:dyDescent="0.35">
      <c r="E100" t="s">
        <v>114</v>
      </c>
    </row>
    <row r="101" spans="5:5" x14ac:dyDescent="0.35">
      <c r="E101" t="s">
        <v>115</v>
      </c>
    </row>
    <row r="102" spans="5:5" x14ac:dyDescent="0.35">
      <c r="E102" t="s">
        <v>116</v>
      </c>
    </row>
    <row r="103" spans="5:5" x14ac:dyDescent="0.35">
      <c r="E103" t="s">
        <v>117</v>
      </c>
    </row>
    <row r="104" spans="5:5" x14ac:dyDescent="0.35">
      <c r="E104" t="s">
        <v>118</v>
      </c>
    </row>
    <row r="105" spans="5:5" x14ac:dyDescent="0.35">
      <c r="E105" t="s">
        <v>119</v>
      </c>
    </row>
    <row r="106" spans="5:5" x14ac:dyDescent="0.35">
      <c r="E106" t="s">
        <v>120</v>
      </c>
    </row>
  </sheetData>
  <sortState xmlns:xlrd2="http://schemas.microsoft.com/office/spreadsheetml/2017/richdata2" ref="E2:E106">
    <sortCondition ref="E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A8603-B13B-4349-8665-92B8DC3B1A10}">
  <sheetPr codeName="Sheet5">
    <pageSetUpPr fitToPage="1"/>
  </sheetPr>
  <dimension ref="A1:AT107"/>
  <sheetViews>
    <sheetView showGridLines="0" topLeftCell="A44" zoomScale="85" zoomScaleNormal="85" zoomScaleSheetLayoutView="70" workbookViewId="0">
      <selection activeCell="K75" sqref="K75:M75"/>
    </sheetView>
  </sheetViews>
  <sheetFormatPr defaultColWidth="3.7265625" defaultRowHeight="15" customHeight="1" x14ac:dyDescent="0.35"/>
  <cols>
    <col min="1" max="1" width="5.453125" style="7" customWidth="1"/>
    <col min="2" max="9" width="3.7265625" style="7"/>
    <col min="10" max="10" width="5.453125" style="7" customWidth="1"/>
    <col min="11" max="11" width="29.26953125" style="7" customWidth="1"/>
    <col min="12" max="14" width="3.7265625" style="7"/>
    <col min="15" max="15" width="3.7265625" style="7" customWidth="1"/>
    <col min="16" max="16" width="3.7265625" style="7"/>
    <col min="17" max="17" width="3.7265625" style="7" customWidth="1"/>
    <col min="18" max="18" width="3.7265625" style="7"/>
    <col min="19" max="19" width="3.7265625" style="7" customWidth="1"/>
    <col min="20" max="20" width="3.7265625" style="7"/>
    <col min="21" max="21" width="12.26953125" style="7" bestFit="1" customWidth="1"/>
    <col min="22" max="27" width="3.7265625" style="7"/>
    <col min="28" max="28" width="2.54296875" style="7" customWidth="1"/>
    <col min="29" max="29" width="4.81640625" style="7" customWidth="1"/>
    <col min="30" max="30" width="7.81640625" style="7" customWidth="1"/>
    <col min="31" max="31" width="4.7265625" style="7" customWidth="1"/>
    <col min="32" max="32" width="12.54296875" style="7" customWidth="1"/>
    <col min="33" max="33" width="5.7265625" style="7" customWidth="1"/>
    <col min="34" max="34" width="3.1796875" style="7" customWidth="1"/>
    <col min="35" max="35" width="5.54296875" style="7" bestFit="1" customWidth="1"/>
    <col min="36" max="37" width="3.7265625" style="7"/>
    <col min="38" max="38" width="7.81640625" style="7" bestFit="1" customWidth="1"/>
    <col min="39" max="16384" width="3.7265625" style="7"/>
  </cols>
  <sheetData>
    <row r="1" spans="1:46" ht="15" customHeight="1" x14ac:dyDescent="0.35">
      <c r="B1" s="99" t="s">
        <v>1</v>
      </c>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2" spans="1:46" s="14" customFormat="1" ht="20.149999999999999" customHeight="1" x14ac:dyDescent="0.35">
      <c r="A2" s="7"/>
      <c r="B2" s="100" t="s">
        <v>201</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23"/>
      <c r="AE2" s="23"/>
      <c r="AF2" s="23"/>
    </row>
    <row r="3" spans="1:46" s="14" customFormat="1" ht="15" customHeight="1" x14ac:dyDescent="0.35">
      <c r="A3" s="7"/>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23"/>
      <c r="AE3" s="23"/>
      <c r="AF3" s="23"/>
    </row>
    <row r="4" spans="1:46" ht="25.5" hidden="1" customHeight="1" x14ac:dyDescent="0.35">
      <c r="B4" s="102" t="s">
        <v>126</v>
      </c>
      <c r="C4" s="103"/>
      <c r="D4" s="103"/>
      <c r="E4" s="103"/>
      <c r="F4" s="103"/>
      <c r="G4" s="103"/>
      <c r="H4" s="104"/>
      <c r="I4" s="105">
        <v>2021</v>
      </c>
      <c r="J4" s="106"/>
      <c r="K4" s="107"/>
      <c r="L4" s="108">
        <f>VLOOKUP(I4,Lists!C2:D12,2)</f>
        <v>1</v>
      </c>
      <c r="M4" s="109"/>
      <c r="N4" s="109"/>
      <c r="O4" s="109"/>
      <c r="P4" s="109"/>
      <c r="Q4" s="109"/>
      <c r="R4" s="109"/>
      <c r="S4" s="109"/>
      <c r="T4" s="109"/>
      <c r="U4" s="109"/>
      <c r="V4" s="109"/>
      <c r="W4" s="109"/>
      <c r="X4" s="109"/>
      <c r="Y4" s="109"/>
      <c r="Z4" s="109"/>
      <c r="AA4" s="109"/>
      <c r="AB4" s="109"/>
      <c r="AC4" s="109"/>
      <c r="AD4" s="6"/>
      <c r="AE4" s="6"/>
      <c r="AF4" s="6"/>
    </row>
    <row r="5" spans="1:46" ht="25.5" customHeight="1" x14ac:dyDescent="0.35">
      <c r="B5" s="102" t="s">
        <v>127</v>
      </c>
      <c r="C5" s="103"/>
      <c r="D5" s="103"/>
      <c r="E5" s="103"/>
      <c r="F5" s="103"/>
      <c r="G5" s="103"/>
      <c r="H5" s="104"/>
      <c r="I5" s="110">
        <v>44834</v>
      </c>
      <c r="J5" s="111"/>
      <c r="K5" s="112"/>
      <c r="L5" s="9"/>
      <c r="M5" s="9"/>
      <c r="N5" s="10"/>
      <c r="O5" s="50"/>
      <c r="P5" s="50"/>
      <c r="Q5" s="50"/>
      <c r="R5" s="50"/>
      <c r="S5" s="50"/>
      <c r="T5" s="50"/>
      <c r="U5" s="10"/>
      <c r="V5" s="118" t="s">
        <v>413</v>
      </c>
      <c r="W5" s="118"/>
      <c r="X5" s="118"/>
      <c r="Y5" s="118"/>
      <c r="Z5" s="118"/>
      <c r="AA5" s="118"/>
      <c r="AB5" s="118"/>
      <c r="AC5" s="118"/>
      <c r="AD5" s="15"/>
      <c r="AE5" s="15"/>
      <c r="AF5" s="15"/>
      <c r="AG5" s="15"/>
      <c r="AH5" s="15"/>
      <c r="AI5" s="15"/>
      <c r="AJ5" s="15"/>
      <c r="AK5" s="15"/>
      <c r="AL5" s="15"/>
      <c r="AM5" s="15"/>
      <c r="AN5" s="15"/>
      <c r="AO5" s="15"/>
      <c r="AP5" s="15"/>
      <c r="AQ5" s="15"/>
      <c r="AR5" s="15"/>
      <c r="AS5" s="15"/>
      <c r="AT5" s="15"/>
    </row>
    <row r="6" spans="1:46" ht="15" customHeight="1" x14ac:dyDescent="0.35">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6"/>
      <c r="AE6" s="15"/>
      <c r="AF6" s="15"/>
      <c r="AG6" s="15"/>
      <c r="AH6" s="15"/>
      <c r="AI6" s="15"/>
      <c r="AJ6" s="15"/>
      <c r="AK6" s="15"/>
      <c r="AL6" s="15"/>
      <c r="AM6" s="15"/>
      <c r="AN6" s="15"/>
      <c r="AO6" s="15"/>
      <c r="AP6" s="15"/>
      <c r="AQ6" s="15"/>
      <c r="AR6" s="15"/>
      <c r="AS6" s="15"/>
      <c r="AT6" s="15"/>
    </row>
    <row r="7" spans="1:46" ht="15" customHeight="1" x14ac:dyDescent="0.35">
      <c r="B7" s="120" t="s">
        <v>425</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6"/>
      <c r="AE7" s="6"/>
      <c r="AF7" s="6"/>
    </row>
    <row r="8" spans="1:46" ht="25.5" customHeight="1" x14ac:dyDescent="0.35">
      <c r="B8" s="71" t="s">
        <v>155</v>
      </c>
      <c r="C8" s="71"/>
      <c r="D8" s="71"/>
      <c r="E8" s="71"/>
      <c r="F8" s="71"/>
      <c r="G8" s="71"/>
      <c r="H8" s="71"/>
      <c r="I8" s="71"/>
      <c r="J8" s="71"/>
      <c r="K8" s="71"/>
      <c r="L8" s="72" t="s">
        <v>195</v>
      </c>
      <c r="M8" s="72"/>
      <c r="N8" s="72"/>
      <c r="O8" s="72"/>
      <c r="P8" s="72"/>
      <c r="Q8" s="72"/>
      <c r="R8" s="72"/>
      <c r="S8" s="72"/>
      <c r="T8" s="72"/>
      <c r="U8" s="72"/>
      <c r="V8" s="72"/>
      <c r="W8" s="72"/>
      <c r="X8" s="72"/>
      <c r="Y8" s="72"/>
      <c r="Z8" s="72"/>
      <c r="AA8" s="72"/>
      <c r="AB8" s="72"/>
      <c r="AC8" s="72"/>
      <c r="AD8" s="6"/>
      <c r="AE8" s="6"/>
      <c r="AF8" s="6"/>
    </row>
    <row r="9" spans="1:46" ht="25.5" customHeight="1" x14ac:dyDescent="0.35">
      <c r="B9" s="71" t="s">
        <v>129</v>
      </c>
      <c r="C9" s="71"/>
      <c r="D9" s="71"/>
      <c r="E9" s="71"/>
      <c r="F9" s="71"/>
      <c r="G9" s="71"/>
      <c r="H9" s="71"/>
      <c r="I9" s="71"/>
      <c r="J9" s="71"/>
      <c r="K9" s="71"/>
      <c r="L9" s="122" t="s">
        <v>196</v>
      </c>
      <c r="M9" s="122"/>
      <c r="N9" s="122"/>
      <c r="O9" s="122"/>
      <c r="P9" s="122"/>
      <c r="Q9" s="122"/>
      <c r="R9" s="122"/>
      <c r="S9" s="122"/>
      <c r="T9" s="122"/>
      <c r="U9" s="122"/>
      <c r="V9" s="122"/>
      <c r="W9" s="122"/>
      <c r="X9" s="122"/>
      <c r="Y9" s="122"/>
      <c r="Z9" s="122"/>
      <c r="AA9" s="122"/>
      <c r="AB9" s="122"/>
      <c r="AC9" s="122"/>
      <c r="AD9" s="6"/>
      <c r="AE9" s="6"/>
      <c r="AF9" s="6"/>
    </row>
    <row r="10" spans="1:46" ht="14.25" customHeight="1" x14ac:dyDescent="0.35">
      <c r="B10" s="115" t="s">
        <v>128</v>
      </c>
      <c r="C10" s="115"/>
      <c r="D10" s="115"/>
      <c r="E10" s="115"/>
      <c r="F10" s="115"/>
      <c r="G10" s="115"/>
      <c r="H10" s="115"/>
      <c r="I10" s="115"/>
      <c r="J10" s="115"/>
      <c r="K10" s="115"/>
      <c r="L10" s="72" t="s">
        <v>172</v>
      </c>
      <c r="M10" s="72"/>
      <c r="N10" s="72"/>
      <c r="O10" s="72"/>
      <c r="P10" s="72"/>
      <c r="Q10" s="72"/>
      <c r="R10" s="72"/>
      <c r="S10" s="72"/>
      <c r="T10" s="72"/>
      <c r="U10" s="72"/>
      <c r="V10" s="72"/>
      <c r="W10" s="72"/>
      <c r="X10" s="72"/>
      <c r="Y10" s="72"/>
      <c r="Z10" s="72"/>
      <c r="AA10" s="72"/>
      <c r="AB10" s="72"/>
      <c r="AC10" s="72"/>
      <c r="AD10" s="6"/>
      <c r="AE10" s="6"/>
      <c r="AF10" s="6"/>
    </row>
    <row r="11" spans="1:46" ht="14.25" customHeight="1" x14ac:dyDescent="0.35">
      <c r="B11" s="116" t="s">
        <v>147</v>
      </c>
      <c r="C11" s="117"/>
      <c r="D11" s="117"/>
      <c r="E11" s="117"/>
      <c r="F11" s="117"/>
      <c r="G11" s="117"/>
      <c r="H11" s="117"/>
      <c r="I11" s="117"/>
      <c r="J11" s="117"/>
      <c r="K11" s="117"/>
      <c r="L11" s="72"/>
      <c r="M11" s="72"/>
      <c r="N11" s="72"/>
      <c r="O11" s="72"/>
      <c r="P11" s="72"/>
      <c r="Q11" s="72"/>
      <c r="R11" s="72"/>
      <c r="S11" s="72"/>
      <c r="T11" s="72"/>
      <c r="U11" s="72"/>
      <c r="V11" s="72"/>
      <c r="W11" s="72"/>
      <c r="X11" s="72"/>
      <c r="Y11" s="72"/>
      <c r="Z11" s="72"/>
      <c r="AA11" s="72"/>
      <c r="AB11" s="72"/>
      <c r="AC11" s="72"/>
      <c r="AD11" s="6"/>
      <c r="AE11" s="6"/>
      <c r="AF11" s="6"/>
    </row>
    <row r="12" spans="1:46" ht="25.5" customHeight="1" x14ac:dyDescent="0.35">
      <c r="B12" s="113" t="s">
        <v>426</v>
      </c>
      <c r="C12" s="113"/>
      <c r="D12" s="113"/>
      <c r="E12" s="113"/>
      <c r="F12" s="113"/>
      <c r="G12" s="113"/>
      <c r="H12" s="113"/>
      <c r="I12" s="113"/>
      <c r="J12" s="113"/>
      <c r="K12" s="113"/>
      <c r="L12" s="72" t="s">
        <v>197</v>
      </c>
      <c r="M12" s="72"/>
      <c r="N12" s="72"/>
      <c r="O12" s="72"/>
      <c r="P12" s="72"/>
      <c r="Q12" s="72"/>
      <c r="R12" s="72"/>
      <c r="S12" s="72"/>
      <c r="T12" s="72"/>
      <c r="U12" s="72"/>
      <c r="V12" s="72"/>
      <c r="W12" s="72"/>
      <c r="X12" s="72"/>
      <c r="Y12" s="72"/>
      <c r="Z12" s="72"/>
      <c r="AA12" s="72"/>
      <c r="AB12" s="72"/>
      <c r="AC12" s="72"/>
      <c r="AD12" s="6"/>
      <c r="AE12" s="6"/>
      <c r="AF12" s="6"/>
    </row>
    <row r="13" spans="1:46" ht="25.5" customHeight="1" x14ac:dyDescent="0.35">
      <c r="B13" s="113" t="s">
        <v>148</v>
      </c>
      <c r="C13" s="113"/>
      <c r="D13" s="113"/>
      <c r="E13" s="113"/>
      <c r="F13" s="113"/>
      <c r="G13" s="113"/>
      <c r="H13" s="113"/>
      <c r="I13" s="113"/>
      <c r="J13" s="113"/>
      <c r="K13" s="113"/>
      <c r="L13" s="72" t="s">
        <v>174</v>
      </c>
      <c r="M13" s="72"/>
      <c r="N13" s="72"/>
      <c r="O13" s="72"/>
      <c r="P13" s="72"/>
      <c r="Q13" s="72"/>
      <c r="R13" s="72"/>
      <c r="S13" s="72"/>
      <c r="T13" s="72"/>
      <c r="U13" s="72"/>
      <c r="V13" s="72"/>
      <c r="W13" s="72"/>
      <c r="X13" s="72"/>
      <c r="Y13" s="72"/>
      <c r="Z13" s="72"/>
      <c r="AA13" s="72"/>
      <c r="AB13" s="72"/>
      <c r="AC13" s="72"/>
      <c r="AD13" s="6"/>
      <c r="AE13" s="6"/>
      <c r="AF13" s="6"/>
    </row>
    <row r="14" spans="1:46" ht="25.5" customHeight="1" x14ac:dyDescent="0.35">
      <c r="B14" s="113" t="s">
        <v>153</v>
      </c>
      <c r="C14" s="113"/>
      <c r="D14" s="113"/>
      <c r="E14" s="113"/>
      <c r="F14" s="113"/>
      <c r="G14" s="113"/>
      <c r="H14" s="113"/>
      <c r="I14" s="113"/>
      <c r="J14" s="113"/>
      <c r="K14" s="113"/>
      <c r="L14" s="114" t="s">
        <v>173</v>
      </c>
      <c r="M14" s="72"/>
      <c r="N14" s="72"/>
      <c r="O14" s="72"/>
      <c r="P14" s="72"/>
      <c r="Q14" s="72"/>
      <c r="R14" s="72"/>
      <c r="S14" s="72"/>
      <c r="T14" s="72"/>
      <c r="U14" s="72"/>
      <c r="V14" s="72"/>
      <c r="W14" s="72"/>
      <c r="X14" s="72"/>
      <c r="Y14" s="72"/>
      <c r="Z14" s="72"/>
      <c r="AA14" s="72"/>
      <c r="AB14" s="72"/>
      <c r="AC14" s="72"/>
      <c r="AD14" s="6"/>
      <c r="AE14" s="6"/>
      <c r="AF14" s="6"/>
    </row>
    <row r="15" spans="1:46" ht="15" customHeight="1" x14ac:dyDescent="0.35">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6"/>
      <c r="AE15" s="6"/>
      <c r="AF15" s="6"/>
    </row>
    <row r="16" spans="1:46" ht="15" customHeight="1" x14ac:dyDescent="0.35">
      <c r="B16" s="120" t="s">
        <v>180</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6"/>
      <c r="AE16" s="6"/>
      <c r="AF16" s="6"/>
    </row>
    <row r="17" spans="2:32" ht="25.5" customHeight="1" x14ac:dyDescent="0.35">
      <c r="B17" s="71" t="s">
        <v>156</v>
      </c>
      <c r="C17" s="71"/>
      <c r="D17" s="71"/>
      <c r="E17" s="71"/>
      <c r="F17" s="71"/>
      <c r="G17" s="71"/>
      <c r="H17" s="71"/>
      <c r="I17" s="71"/>
      <c r="J17" s="71"/>
      <c r="K17" s="71"/>
      <c r="L17" s="124">
        <v>1060330</v>
      </c>
      <c r="M17" s="125"/>
      <c r="N17" s="125"/>
      <c r="O17" s="125"/>
      <c r="P17" s="125"/>
      <c r="Q17" s="125"/>
      <c r="R17" s="125"/>
      <c r="S17" s="125"/>
      <c r="T17" s="125"/>
      <c r="U17" s="125"/>
      <c r="V17" s="125"/>
      <c r="W17" s="125"/>
      <c r="X17" s="125"/>
      <c r="Y17" s="125"/>
      <c r="Z17" s="125"/>
      <c r="AA17" s="125"/>
      <c r="AB17" s="125"/>
      <c r="AC17" s="126"/>
      <c r="AD17" s="6"/>
      <c r="AE17" s="6"/>
      <c r="AF17" s="6"/>
    </row>
    <row r="18" spans="2:32" ht="25.5" customHeight="1" x14ac:dyDescent="0.35">
      <c r="B18" s="71" t="s">
        <v>157</v>
      </c>
      <c r="C18" s="71"/>
      <c r="D18" s="71"/>
      <c r="E18" s="71"/>
      <c r="F18" s="71"/>
      <c r="G18" s="71"/>
      <c r="H18" s="71"/>
      <c r="I18" s="71"/>
      <c r="J18" s="71"/>
      <c r="K18" s="71"/>
      <c r="L18" s="73" t="s">
        <v>188</v>
      </c>
      <c r="M18" s="74"/>
      <c r="N18" s="74"/>
      <c r="O18" s="74"/>
      <c r="P18" s="74"/>
      <c r="Q18" s="74"/>
      <c r="R18" s="74"/>
      <c r="S18" s="74"/>
      <c r="T18" s="74"/>
      <c r="U18" s="74"/>
      <c r="V18" s="74"/>
      <c r="W18" s="74"/>
      <c r="X18" s="74"/>
      <c r="Y18" s="74"/>
      <c r="Z18" s="74"/>
      <c r="AA18" s="74"/>
      <c r="AB18" s="74"/>
      <c r="AC18" s="75"/>
      <c r="AD18" s="6"/>
      <c r="AE18" s="6"/>
      <c r="AF18" s="6"/>
    </row>
    <row r="19" spans="2:32" ht="25.5" customHeight="1" x14ac:dyDescent="0.35">
      <c r="B19" s="71" t="s">
        <v>158</v>
      </c>
      <c r="C19" s="71"/>
      <c r="D19" s="71"/>
      <c r="E19" s="71"/>
      <c r="F19" s="71"/>
      <c r="G19" s="71"/>
      <c r="H19" s="71"/>
      <c r="I19" s="71"/>
      <c r="J19" s="71"/>
      <c r="K19" s="71"/>
      <c r="L19" s="73" t="s">
        <v>151</v>
      </c>
      <c r="M19" s="74"/>
      <c r="N19" s="74"/>
      <c r="O19" s="74"/>
      <c r="P19" s="74"/>
      <c r="Q19" s="74"/>
      <c r="R19" s="74"/>
      <c r="S19" s="74"/>
      <c r="T19" s="74"/>
      <c r="U19" s="74"/>
      <c r="V19" s="74"/>
      <c r="W19" s="74"/>
      <c r="X19" s="74"/>
      <c r="Y19" s="74"/>
      <c r="Z19" s="74"/>
      <c r="AA19" s="74"/>
      <c r="AB19" s="74"/>
      <c r="AC19" s="75"/>
      <c r="AD19" s="6"/>
      <c r="AE19" s="6"/>
      <c r="AF19" s="6"/>
    </row>
    <row r="20" spans="2:32" ht="25.5" customHeight="1" x14ac:dyDescent="0.35">
      <c r="B20" s="71" t="s">
        <v>175</v>
      </c>
      <c r="C20" s="71"/>
      <c r="D20" s="71"/>
      <c r="E20" s="71"/>
      <c r="F20" s="71"/>
      <c r="G20" s="71"/>
      <c r="H20" s="71"/>
      <c r="I20" s="71"/>
      <c r="J20" s="71"/>
      <c r="K20" s="71"/>
      <c r="L20" s="73" t="s">
        <v>169</v>
      </c>
      <c r="M20" s="74"/>
      <c r="N20" s="74"/>
      <c r="O20" s="74"/>
      <c r="P20" s="74"/>
      <c r="Q20" s="74"/>
      <c r="R20" s="74"/>
      <c r="S20" s="74"/>
      <c r="T20" s="74"/>
      <c r="U20" s="74"/>
      <c r="V20" s="74"/>
      <c r="W20" s="74"/>
      <c r="X20" s="74"/>
      <c r="Y20" s="74"/>
      <c r="Z20" s="74"/>
      <c r="AA20" s="74"/>
      <c r="AB20" s="74"/>
      <c r="AC20" s="75"/>
      <c r="AD20" s="6"/>
      <c r="AE20" s="6"/>
      <c r="AF20" s="6"/>
    </row>
    <row r="21" spans="2:32" ht="25.5" customHeight="1" x14ac:dyDescent="0.35">
      <c r="B21" s="71" t="s">
        <v>159</v>
      </c>
      <c r="C21" s="71"/>
      <c r="D21" s="71"/>
      <c r="E21" s="71"/>
      <c r="F21" s="71"/>
      <c r="G21" s="71"/>
      <c r="H21" s="71"/>
      <c r="I21" s="71"/>
      <c r="J21" s="71"/>
      <c r="K21" s="71"/>
      <c r="L21" s="73">
        <v>20</v>
      </c>
      <c r="M21" s="74"/>
      <c r="N21" s="74"/>
      <c r="O21" s="74"/>
      <c r="P21" s="74"/>
      <c r="Q21" s="74"/>
      <c r="R21" s="74"/>
      <c r="S21" s="74"/>
      <c r="T21" s="74"/>
      <c r="U21" s="74"/>
      <c r="V21" s="74"/>
      <c r="W21" s="74"/>
      <c r="X21" s="74"/>
      <c r="Y21" s="74"/>
      <c r="Z21" s="74"/>
      <c r="AA21" s="74"/>
      <c r="AB21" s="74"/>
      <c r="AC21" s="75"/>
      <c r="AD21" s="6"/>
      <c r="AE21" s="6"/>
      <c r="AF21" s="6"/>
    </row>
    <row r="22" spans="2:32" ht="25.5" customHeight="1" x14ac:dyDescent="0.35">
      <c r="B22" s="76" t="s">
        <v>422</v>
      </c>
      <c r="C22" s="76"/>
      <c r="D22" s="76"/>
      <c r="E22" s="76"/>
      <c r="F22" s="76"/>
      <c r="G22" s="76"/>
      <c r="H22" s="76"/>
      <c r="I22" s="76"/>
      <c r="J22" s="76"/>
      <c r="K22" s="76"/>
      <c r="L22" s="123">
        <v>0.1</v>
      </c>
      <c r="M22" s="74"/>
      <c r="N22" s="74"/>
      <c r="O22" s="74"/>
      <c r="P22" s="74"/>
      <c r="Q22" s="74"/>
      <c r="R22" s="74"/>
      <c r="S22" s="74"/>
      <c r="T22" s="74"/>
      <c r="U22" s="74"/>
      <c r="V22" s="74"/>
      <c r="W22" s="74"/>
      <c r="X22" s="74"/>
      <c r="Y22" s="74"/>
      <c r="Z22" s="74"/>
      <c r="AA22" s="74"/>
      <c r="AB22" s="74"/>
      <c r="AC22" s="75"/>
      <c r="AD22" s="6"/>
      <c r="AE22" s="6"/>
      <c r="AF22" s="6"/>
    </row>
    <row r="23" spans="2:32" ht="25.5" customHeight="1" x14ac:dyDescent="0.35">
      <c r="B23" s="76" t="s">
        <v>167</v>
      </c>
      <c r="C23" s="76"/>
      <c r="D23" s="76"/>
      <c r="E23" s="76"/>
      <c r="F23" s="76"/>
      <c r="G23" s="76"/>
      <c r="H23" s="76"/>
      <c r="I23" s="76"/>
      <c r="J23" s="76"/>
      <c r="K23" s="76"/>
      <c r="L23" s="73" t="s">
        <v>170</v>
      </c>
      <c r="M23" s="74"/>
      <c r="N23" s="74"/>
      <c r="O23" s="74"/>
      <c r="P23" s="74"/>
      <c r="Q23" s="74"/>
      <c r="R23" s="74"/>
      <c r="S23" s="74"/>
      <c r="T23" s="74"/>
      <c r="U23" s="74"/>
      <c r="V23" s="74"/>
      <c r="W23" s="74"/>
      <c r="X23" s="74"/>
      <c r="Y23" s="74"/>
      <c r="Z23" s="74"/>
      <c r="AA23" s="74"/>
      <c r="AB23" s="74"/>
      <c r="AC23" s="75"/>
      <c r="AD23" s="6"/>
      <c r="AE23" s="6"/>
      <c r="AF23" s="6"/>
    </row>
    <row r="24" spans="2:32" ht="25.5" customHeight="1" x14ac:dyDescent="0.35">
      <c r="B24" s="76" t="s">
        <v>177</v>
      </c>
      <c r="C24" s="76"/>
      <c r="D24" s="76"/>
      <c r="E24" s="76"/>
      <c r="F24" s="76"/>
      <c r="G24" s="76"/>
      <c r="H24" s="76"/>
      <c r="I24" s="76"/>
      <c r="J24" s="76"/>
      <c r="K24" s="76"/>
      <c r="L24" s="72" t="s">
        <v>4</v>
      </c>
      <c r="M24" s="72"/>
      <c r="N24" s="72"/>
      <c r="O24" s="72"/>
      <c r="P24" s="72"/>
      <c r="Q24" s="72"/>
      <c r="R24" s="72"/>
      <c r="S24" s="72"/>
      <c r="T24" s="72"/>
      <c r="U24" s="72"/>
      <c r="V24" s="72"/>
      <c r="W24" s="72"/>
      <c r="X24" s="72"/>
      <c r="Y24" s="72"/>
      <c r="Z24" s="72"/>
      <c r="AA24" s="72"/>
      <c r="AB24" s="72"/>
      <c r="AC24" s="72"/>
      <c r="AD24" s="6"/>
      <c r="AE24" s="6"/>
      <c r="AF24" s="6"/>
    </row>
    <row r="25" spans="2:32" ht="25.5" customHeight="1" x14ac:dyDescent="0.35">
      <c r="B25" s="76" t="s">
        <v>193</v>
      </c>
      <c r="C25" s="76"/>
      <c r="D25" s="76"/>
      <c r="E25" s="76"/>
      <c r="F25" s="76"/>
      <c r="G25" s="76"/>
      <c r="H25" s="76"/>
      <c r="I25" s="76"/>
      <c r="J25" s="76"/>
      <c r="K25" s="76"/>
      <c r="L25" s="72" t="s">
        <v>4</v>
      </c>
      <c r="M25" s="72"/>
      <c r="N25" s="72"/>
      <c r="O25" s="72"/>
      <c r="P25" s="72"/>
      <c r="Q25" s="72"/>
      <c r="R25" s="72"/>
      <c r="S25" s="72"/>
      <c r="T25" s="72"/>
      <c r="U25" s="72"/>
      <c r="V25" s="72"/>
      <c r="W25" s="72"/>
      <c r="X25" s="72"/>
      <c r="Y25" s="72"/>
      <c r="Z25" s="72"/>
      <c r="AA25" s="72"/>
      <c r="AB25" s="72"/>
      <c r="AC25" s="72"/>
      <c r="AD25" s="6"/>
      <c r="AE25" s="6"/>
      <c r="AF25" s="6"/>
    </row>
    <row r="26" spans="2:32" ht="25.5" customHeight="1" x14ac:dyDescent="0.35">
      <c r="B26" s="76" t="s">
        <v>179</v>
      </c>
      <c r="C26" s="76"/>
      <c r="D26" s="76"/>
      <c r="E26" s="76"/>
      <c r="F26" s="76"/>
      <c r="G26" s="76"/>
      <c r="H26" s="76"/>
      <c r="I26" s="76"/>
      <c r="J26" s="76"/>
      <c r="K26" s="76"/>
      <c r="L26" s="72" t="s">
        <v>171</v>
      </c>
      <c r="M26" s="72"/>
      <c r="N26" s="72"/>
      <c r="O26" s="72"/>
      <c r="P26" s="72"/>
      <c r="Q26" s="72"/>
      <c r="R26" s="72"/>
      <c r="S26" s="72"/>
      <c r="T26" s="72"/>
      <c r="U26" s="72"/>
      <c r="V26" s="72"/>
      <c r="W26" s="72"/>
      <c r="X26" s="72"/>
      <c r="Y26" s="72"/>
      <c r="Z26" s="72"/>
      <c r="AA26" s="72"/>
      <c r="AB26" s="72"/>
      <c r="AC26" s="72"/>
      <c r="AD26" s="6"/>
      <c r="AE26" s="6"/>
      <c r="AF26" s="6"/>
    </row>
    <row r="27" spans="2:32" ht="25.5" customHeight="1" x14ac:dyDescent="0.35">
      <c r="B27" s="76" t="s">
        <v>186</v>
      </c>
      <c r="C27" s="76"/>
      <c r="D27" s="76"/>
      <c r="E27" s="76"/>
      <c r="F27" s="76"/>
      <c r="G27" s="76"/>
      <c r="H27" s="76"/>
      <c r="I27" s="76"/>
      <c r="J27" s="76"/>
      <c r="K27" s="76"/>
      <c r="L27" s="72" t="s">
        <v>3</v>
      </c>
      <c r="M27" s="72"/>
      <c r="N27" s="72"/>
      <c r="O27" s="72"/>
      <c r="P27" s="72"/>
      <c r="Q27" s="72"/>
      <c r="R27" s="72"/>
      <c r="S27" s="72"/>
      <c r="T27" s="72"/>
      <c r="U27" s="72"/>
      <c r="V27" s="72"/>
      <c r="W27" s="72"/>
      <c r="X27" s="72"/>
      <c r="Y27" s="72"/>
      <c r="Z27" s="72"/>
      <c r="AA27" s="72"/>
      <c r="AB27" s="72"/>
      <c r="AC27" s="72"/>
      <c r="AD27" s="6"/>
      <c r="AE27" s="6"/>
      <c r="AF27" s="6"/>
    </row>
    <row r="28" spans="2:32" ht="9" customHeight="1" x14ac:dyDescent="0.35">
      <c r="B28" s="92" t="s">
        <v>166</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6"/>
      <c r="AE28" s="6"/>
      <c r="AF28" s="6"/>
    </row>
    <row r="29" spans="2:32" ht="15" customHeight="1" x14ac:dyDescent="0.35">
      <c r="B29" s="80" t="s">
        <v>176</v>
      </c>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2"/>
      <c r="AD29" s="6"/>
      <c r="AE29" s="6"/>
      <c r="AF29" s="6"/>
    </row>
    <row r="30" spans="2:32" ht="25.5" customHeight="1" x14ac:dyDescent="0.35">
      <c r="B30" s="127" t="s">
        <v>162</v>
      </c>
      <c r="C30" s="128"/>
      <c r="D30" s="128"/>
      <c r="E30" s="128"/>
      <c r="F30" s="128"/>
      <c r="G30" s="128"/>
      <c r="H30" s="128"/>
      <c r="I30" s="128"/>
      <c r="J30" s="128"/>
      <c r="K30" s="17" t="s">
        <v>4</v>
      </c>
      <c r="L30" s="127" t="s">
        <v>185</v>
      </c>
      <c r="M30" s="128"/>
      <c r="N30" s="128"/>
      <c r="O30" s="128"/>
      <c r="P30" s="128"/>
      <c r="Q30" s="128"/>
      <c r="R30" s="128"/>
      <c r="S30" s="128"/>
      <c r="T30" s="128"/>
      <c r="U30" s="77" t="s">
        <v>4</v>
      </c>
      <c r="V30" s="78"/>
      <c r="W30" s="78"/>
      <c r="X30" s="78"/>
      <c r="Y30" s="78"/>
      <c r="Z30" s="78"/>
      <c r="AA30" s="78"/>
      <c r="AB30" s="78"/>
      <c r="AC30" s="79"/>
      <c r="AD30" s="6"/>
      <c r="AE30" s="6"/>
      <c r="AF30" s="6"/>
    </row>
    <row r="31" spans="2:32" ht="25.5" customHeight="1" x14ac:dyDescent="0.35">
      <c r="B31" s="127" t="s">
        <v>165</v>
      </c>
      <c r="C31" s="128"/>
      <c r="D31" s="128"/>
      <c r="E31" s="128"/>
      <c r="F31" s="128"/>
      <c r="G31" s="128"/>
      <c r="H31" s="128"/>
      <c r="I31" s="128"/>
      <c r="J31" s="128"/>
      <c r="K31" s="17" t="s">
        <v>4</v>
      </c>
      <c r="L31" s="127" t="s">
        <v>164</v>
      </c>
      <c r="M31" s="128"/>
      <c r="N31" s="128"/>
      <c r="O31" s="128"/>
      <c r="P31" s="128"/>
      <c r="Q31" s="128"/>
      <c r="R31" s="128"/>
      <c r="S31" s="128"/>
      <c r="T31" s="128"/>
      <c r="U31" s="77" t="s">
        <v>3</v>
      </c>
      <c r="V31" s="78"/>
      <c r="W31" s="78"/>
      <c r="X31" s="78"/>
      <c r="Y31" s="78"/>
      <c r="Z31" s="78"/>
      <c r="AA31" s="78"/>
      <c r="AB31" s="78"/>
      <c r="AC31" s="79"/>
      <c r="AD31" s="6"/>
      <c r="AE31" s="6"/>
      <c r="AF31" s="6"/>
    </row>
    <row r="32" spans="2:32" ht="25.5" customHeight="1" x14ac:dyDescent="0.35">
      <c r="B32" s="127" t="s">
        <v>424</v>
      </c>
      <c r="C32" s="128"/>
      <c r="D32" s="128"/>
      <c r="E32" s="128"/>
      <c r="F32" s="128"/>
      <c r="G32" s="128"/>
      <c r="H32" s="128"/>
      <c r="I32" s="128"/>
      <c r="J32" s="128"/>
      <c r="K32" s="17" t="s">
        <v>4</v>
      </c>
      <c r="L32" s="127" t="s">
        <v>163</v>
      </c>
      <c r="M32" s="128"/>
      <c r="N32" s="128"/>
      <c r="O32" s="128"/>
      <c r="P32" s="128"/>
      <c r="Q32" s="128"/>
      <c r="R32" s="128"/>
      <c r="S32" s="128"/>
      <c r="T32" s="128"/>
      <c r="U32" s="77" t="s">
        <v>4</v>
      </c>
      <c r="V32" s="78"/>
      <c r="W32" s="78"/>
      <c r="X32" s="78"/>
      <c r="Y32" s="78"/>
      <c r="Z32" s="78"/>
      <c r="AA32" s="78"/>
      <c r="AB32" s="78"/>
      <c r="AC32" s="79"/>
      <c r="AD32" s="6"/>
      <c r="AE32" s="6"/>
      <c r="AF32" s="6"/>
    </row>
    <row r="33" spans="2:32" ht="9" customHeight="1" x14ac:dyDescent="0.35">
      <c r="B33" s="92"/>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130"/>
      <c r="AD33" s="6"/>
      <c r="AE33" s="6"/>
      <c r="AF33" s="6"/>
    </row>
    <row r="34" spans="2:32" ht="15" customHeight="1" x14ac:dyDescent="0.35">
      <c r="B34" s="80" t="s">
        <v>130</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2"/>
      <c r="AD34" s="6"/>
      <c r="AE34" s="6"/>
      <c r="AF34" s="6"/>
    </row>
    <row r="35" spans="2:32" ht="15" customHeight="1" x14ac:dyDescent="0.35">
      <c r="B35" s="131" t="s">
        <v>198</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3"/>
      <c r="AD35" s="6"/>
      <c r="AE35" s="6"/>
      <c r="AF35" s="6"/>
    </row>
    <row r="36" spans="2:32" ht="25.5" customHeight="1" x14ac:dyDescent="0.35">
      <c r="B36" s="134"/>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6"/>
      <c r="AD36" s="6"/>
      <c r="AE36" s="6"/>
      <c r="AF36" s="6"/>
    </row>
    <row r="37" spans="2:32" ht="9" customHeight="1" x14ac:dyDescent="0.35">
      <c r="B37" s="77"/>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9"/>
      <c r="AD37" s="6"/>
      <c r="AE37" s="6"/>
      <c r="AF37" s="6"/>
    </row>
    <row r="38" spans="2:32" ht="15" customHeight="1" x14ac:dyDescent="0.35">
      <c r="B38" s="80" t="s">
        <v>154</v>
      </c>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2"/>
      <c r="AD38" s="6"/>
    </row>
    <row r="39" spans="2:32" ht="30" customHeight="1" x14ac:dyDescent="0.35">
      <c r="B39" s="83" t="s">
        <v>427</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5"/>
    </row>
    <row r="40" spans="2:32" ht="30" customHeight="1" x14ac:dyDescent="0.35">
      <c r="B40" s="86"/>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8"/>
      <c r="AE40" s="6"/>
    </row>
    <row r="41" spans="2:32" ht="30" customHeight="1" x14ac:dyDescent="0.35">
      <c r="B41" s="86"/>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8"/>
    </row>
    <row r="42" spans="2:32" ht="22.5" customHeight="1" x14ac:dyDescent="0.35">
      <c r="B42" s="86"/>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8"/>
    </row>
    <row r="43" spans="2:32" ht="217.5" customHeight="1" x14ac:dyDescent="0.35">
      <c r="B43" s="89"/>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1"/>
    </row>
    <row r="44" spans="2:32" ht="13.5" customHeight="1" x14ac:dyDescent="0.3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2:32" ht="15" customHeight="1" x14ac:dyDescent="0.35">
      <c r="B45" s="129" t="s">
        <v>404</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row>
    <row r="46" spans="2:32" ht="15" customHeight="1" x14ac:dyDescent="0.35">
      <c r="B46" s="71" t="s">
        <v>194</v>
      </c>
      <c r="C46" s="71"/>
      <c r="D46" s="71"/>
      <c r="E46" s="71"/>
      <c r="F46" s="71"/>
      <c r="G46" s="71"/>
      <c r="H46" s="71"/>
      <c r="I46" s="71"/>
      <c r="J46" s="71"/>
      <c r="K46" s="71"/>
      <c r="L46" s="72" t="s">
        <v>3</v>
      </c>
      <c r="M46" s="72"/>
      <c r="N46" s="72"/>
      <c r="O46" s="72"/>
      <c r="P46" s="72"/>
      <c r="Q46" s="72"/>
      <c r="R46" s="72"/>
      <c r="S46" s="72"/>
      <c r="T46" s="72"/>
      <c r="U46" s="72"/>
      <c r="V46" s="72"/>
      <c r="W46" s="72"/>
      <c r="X46" s="72"/>
      <c r="Y46" s="72"/>
      <c r="Z46" s="72"/>
      <c r="AA46" s="72"/>
      <c r="AB46" s="72"/>
      <c r="AC46" s="72"/>
    </row>
    <row r="47" spans="2:32" ht="15" customHeight="1" x14ac:dyDescent="0.35">
      <c r="B47" s="73" t="s">
        <v>405</v>
      </c>
      <c r="C47" s="74"/>
      <c r="D47" s="74"/>
      <c r="E47" s="74"/>
      <c r="F47" s="74"/>
      <c r="G47" s="74"/>
      <c r="H47" s="74"/>
      <c r="I47" s="74"/>
      <c r="J47" s="74"/>
      <c r="K47" s="75"/>
      <c r="L47" s="44"/>
      <c r="M47" s="45"/>
      <c r="N47" s="45"/>
      <c r="O47" s="45"/>
      <c r="P47" s="45"/>
      <c r="Q47" s="45"/>
      <c r="R47" s="45"/>
      <c r="S47" s="45"/>
      <c r="T47" s="45"/>
      <c r="U47" s="45"/>
      <c r="V47" s="45"/>
      <c r="W47" s="45"/>
      <c r="X47" s="45"/>
      <c r="Y47" s="45"/>
      <c r="Z47" s="45"/>
      <c r="AA47" s="45"/>
      <c r="AB47" s="45"/>
      <c r="AC47" s="46"/>
      <c r="AD47" s="16"/>
      <c r="AE47" s="16"/>
    </row>
    <row r="48" spans="2:32" ht="15" customHeight="1" x14ac:dyDescent="0.35">
      <c r="B48" s="71" t="s">
        <v>156</v>
      </c>
      <c r="C48" s="71"/>
      <c r="D48" s="71"/>
      <c r="E48" s="71"/>
      <c r="F48" s="71"/>
      <c r="G48" s="71"/>
      <c r="H48" s="71"/>
      <c r="I48" s="71"/>
      <c r="J48" s="71"/>
      <c r="K48" s="71"/>
      <c r="L48" s="124">
        <v>1060012503580</v>
      </c>
      <c r="M48" s="125"/>
      <c r="N48" s="125"/>
      <c r="O48" s="125"/>
      <c r="P48" s="125"/>
      <c r="Q48" s="125"/>
      <c r="R48" s="125"/>
      <c r="S48" s="125"/>
      <c r="T48" s="125"/>
      <c r="U48" s="125"/>
      <c r="V48" s="125"/>
      <c r="W48" s="125"/>
      <c r="X48" s="125"/>
      <c r="Y48" s="125"/>
      <c r="Z48" s="125"/>
      <c r="AA48" s="125"/>
      <c r="AB48" s="125"/>
      <c r="AC48" s="126"/>
    </row>
    <row r="49" spans="2:31" ht="15" customHeight="1" x14ac:dyDescent="0.35">
      <c r="B49" s="71" t="s">
        <v>157</v>
      </c>
      <c r="C49" s="71"/>
      <c r="D49" s="71"/>
      <c r="E49" s="71"/>
      <c r="F49" s="71"/>
      <c r="G49" s="71"/>
      <c r="H49" s="71"/>
      <c r="I49" s="71"/>
      <c r="J49" s="71"/>
      <c r="K49" s="71"/>
      <c r="L49" s="73" t="s">
        <v>189</v>
      </c>
      <c r="M49" s="74"/>
      <c r="N49" s="74"/>
      <c r="O49" s="74"/>
      <c r="P49" s="74"/>
      <c r="Q49" s="74"/>
      <c r="R49" s="74"/>
      <c r="S49" s="74"/>
      <c r="T49" s="74"/>
      <c r="U49" s="74"/>
      <c r="V49" s="74"/>
      <c r="W49" s="74"/>
      <c r="X49" s="74"/>
      <c r="Y49" s="74"/>
      <c r="Z49" s="74"/>
      <c r="AA49" s="74"/>
      <c r="AB49" s="74"/>
      <c r="AC49" s="75"/>
    </row>
    <row r="50" spans="2:31" ht="15" customHeight="1" x14ac:dyDescent="0.35">
      <c r="B50" s="71" t="s">
        <v>181</v>
      </c>
      <c r="C50" s="71"/>
      <c r="D50" s="71"/>
      <c r="E50" s="71"/>
      <c r="F50" s="71"/>
      <c r="G50" s="71"/>
      <c r="H50" s="71"/>
      <c r="I50" s="71"/>
      <c r="J50" s="71"/>
      <c r="K50" s="71"/>
      <c r="L50" s="73" t="s">
        <v>199</v>
      </c>
      <c r="M50" s="74"/>
      <c r="N50" s="74"/>
      <c r="O50" s="74"/>
      <c r="P50" s="74"/>
      <c r="Q50" s="74"/>
      <c r="R50" s="74"/>
      <c r="S50" s="74"/>
      <c r="T50" s="74"/>
      <c r="U50" s="74"/>
      <c r="V50" s="74"/>
      <c r="W50" s="74"/>
      <c r="X50" s="74"/>
      <c r="Y50" s="74"/>
      <c r="Z50" s="74"/>
      <c r="AA50" s="74"/>
      <c r="AB50" s="74"/>
      <c r="AC50" s="75"/>
      <c r="AD50" s="16"/>
      <c r="AE50" s="16"/>
    </row>
    <row r="51" spans="2:31" ht="15" customHeight="1" x14ac:dyDescent="0.35">
      <c r="B51" s="71" t="s">
        <v>202</v>
      </c>
      <c r="C51" s="71"/>
      <c r="D51" s="71"/>
      <c r="E51" s="71"/>
      <c r="F51" s="71"/>
      <c r="G51" s="71"/>
      <c r="H51" s="71"/>
      <c r="I51" s="71"/>
      <c r="J51" s="71"/>
      <c r="K51" s="71"/>
      <c r="L51" s="72">
        <v>24</v>
      </c>
      <c r="M51" s="72"/>
      <c r="N51" s="72"/>
      <c r="O51" s="72"/>
      <c r="P51" s="72"/>
      <c r="Q51" s="72"/>
      <c r="R51" s="72"/>
      <c r="S51" s="72"/>
      <c r="T51" s="72"/>
      <c r="U51" s="72"/>
      <c r="V51" s="72"/>
      <c r="W51" s="72"/>
      <c r="X51" s="72"/>
      <c r="Y51" s="72"/>
      <c r="Z51" s="72"/>
      <c r="AA51" s="72"/>
      <c r="AB51" s="72"/>
      <c r="AC51" s="72"/>
      <c r="AD51" s="16"/>
      <c r="AE51" s="16"/>
    </row>
    <row r="52" spans="2:31" ht="15" customHeight="1" x14ac:dyDescent="0.35">
      <c r="B52" s="71" t="s">
        <v>203</v>
      </c>
      <c r="C52" s="71"/>
      <c r="D52" s="71"/>
      <c r="E52" s="71"/>
      <c r="F52" s="71"/>
      <c r="G52" s="71"/>
      <c r="H52" s="71"/>
      <c r="I52" s="71"/>
      <c r="J52" s="71"/>
      <c r="K52" s="71"/>
      <c r="L52" s="72">
        <v>25</v>
      </c>
      <c r="M52" s="72"/>
      <c r="N52" s="72"/>
      <c r="O52" s="72"/>
      <c r="P52" s="72"/>
      <c r="Q52" s="72"/>
      <c r="R52" s="72"/>
      <c r="S52" s="72"/>
      <c r="T52" s="72"/>
      <c r="U52" s="72"/>
      <c r="V52" s="72"/>
      <c r="W52" s="72"/>
      <c r="X52" s="72"/>
      <c r="Y52" s="72"/>
      <c r="Z52" s="72"/>
      <c r="AA52" s="72"/>
      <c r="AB52" s="72"/>
      <c r="AC52" s="72"/>
      <c r="AD52" s="16"/>
      <c r="AE52" s="16"/>
    </row>
    <row r="53" spans="2:31" ht="15" customHeight="1" x14ac:dyDescent="0.35">
      <c r="B53" s="73" t="s">
        <v>406</v>
      </c>
      <c r="C53" s="74"/>
      <c r="D53" s="74"/>
      <c r="E53" s="74"/>
      <c r="F53" s="74"/>
      <c r="G53" s="74"/>
      <c r="H53" s="74"/>
      <c r="I53" s="74"/>
      <c r="J53" s="74"/>
      <c r="K53" s="75"/>
      <c r="L53" s="44"/>
      <c r="M53" s="45"/>
      <c r="N53" s="45"/>
      <c r="O53" s="45"/>
      <c r="P53" s="45"/>
      <c r="Q53" s="45"/>
      <c r="R53" s="45"/>
      <c r="S53" s="45"/>
      <c r="T53" s="45"/>
      <c r="U53" s="45"/>
      <c r="V53" s="45"/>
      <c r="W53" s="45"/>
      <c r="X53" s="45"/>
      <c r="Y53" s="45"/>
      <c r="Z53" s="45"/>
      <c r="AA53" s="45"/>
      <c r="AB53" s="45"/>
      <c r="AC53" s="46"/>
      <c r="AD53" s="16"/>
      <c r="AE53" s="16"/>
    </row>
    <row r="54" spans="2:31" ht="15" customHeight="1" x14ac:dyDescent="0.35">
      <c r="B54" s="71" t="s">
        <v>156</v>
      </c>
      <c r="C54" s="71"/>
      <c r="D54" s="71"/>
      <c r="E54" s="71"/>
      <c r="F54" s="71"/>
      <c r="G54" s="71"/>
      <c r="H54" s="71"/>
      <c r="I54" s="71"/>
      <c r="J54" s="71"/>
      <c r="K54" s="71"/>
      <c r="L54" s="124">
        <v>1060012803475</v>
      </c>
      <c r="M54" s="125"/>
      <c r="N54" s="125"/>
      <c r="O54" s="125"/>
      <c r="P54" s="125"/>
      <c r="Q54" s="125"/>
      <c r="R54" s="125"/>
      <c r="S54" s="125"/>
      <c r="T54" s="125"/>
      <c r="U54" s="125"/>
      <c r="V54" s="125"/>
      <c r="W54" s="125"/>
      <c r="X54" s="125"/>
      <c r="Y54" s="125"/>
      <c r="Z54" s="125"/>
      <c r="AA54" s="125"/>
      <c r="AB54" s="125"/>
      <c r="AC54" s="126"/>
    </row>
    <row r="55" spans="2:31" ht="15" customHeight="1" x14ac:dyDescent="0.35">
      <c r="B55" s="71" t="s">
        <v>157</v>
      </c>
      <c r="C55" s="71"/>
      <c r="D55" s="71"/>
      <c r="E55" s="71"/>
      <c r="F55" s="71"/>
      <c r="G55" s="71"/>
      <c r="H55" s="71"/>
      <c r="I55" s="71"/>
      <c r="J55" s="71"/>
      <c r="K55" s="71"/>
      <c r="L55" s="73" t="s">
        <v>407</v>
      </c>
      <c r="M55" s="74"/>
      <c r="N55" s="74"/>
      <c r="O55" s="74"/>
      <c r="P55" s="74"/>
      <c r="Q55" s="74"/>
      <c r="R55" s="74"/>
      <c r="S55" s="74"/>
      <c r="T55" s="74"/>
      <c r="U55" s="74"/>
      <c r="V55" s="74"/>
      <c r="W55" s="74"/>
      <c r="X55" s="74"/>
      <c r="Y55" s="74"/>
      <c r="Z55" s="74"/>
      <c r="AA55" s="74"/>
      <c r="AB55" s="74"/>
      <c r="AC55" s="75"/>
    </row>
    <row r="56" spans="2:31" ht="15" customHeight="1" x14ac:dyDescent="0.35">
      <c r="B56" s="71" t="s">
        <v>181</v>
      </c>
      <c r="C56" s="71"/>
      <c r="D56" s="71"/>
      <c r="E56" s="71"/>
      <c r="F56" s="71"/>
      <c r="G56" s="71"/>
      <c r="H56" s="71"/>
      <c r="I56" s="71"/>
      <c r="J56" s="71"/>
      <c r="K56" s="71"/>
      <c r="L56" s="73" t="s">
        <v>408</v>
      </c>
      <c r="M56" s="74"/>
      <c r="N56" s="74"/>
      <c r="O56" s="74"/>
      <c r="P56" s="74"/>
      <c r="Q56" s="74"/>
      <c r="R56" s="74"/>
      <c r="S56" s="74"/>
      <c r="T56" s="74"/>
      <c r="U56" s="74"/>
      <c r="V56" s="74"/>
      <c r="W56" s="74"/>
      <c r="X56" s="74"/>
      <c r="Y56" s="74"/>
      <c r="Z56" s="74"/>
      <c r="AA56" s="74"/>
      <c r="AB56" s="74"/>
      <c r="AC56" s="75"/>
      <c r="AD56" s="16"/>
      <c r="AE56" s="16"/>
    </row>
    <row r="57" spans="2:31" ht="15" customHeight="1" x14ac:dyDescent="0.35">
      <c r="B57" s="71" t="s">
        <v>202</v>
      </c>
      <c r="C57" s="71"/>
      <c r="D57" s="71"/>
      <c r="E57" s="71"/>
      <c r="F57" s="71"/>
      <c r="G57" s="71"/>
      <c r="H57" s="71"/>
      <c r="I57" s="71"/>
      <c r="J57" s="71"/>
      <c r="K57" s="71"/>
      <c r="L57" s="72">
        <v>28</v>
      </c>
      <c r="M57" s="72"/>
      <c r="N57" s="72"/>
      <c r="O57" s="72"/>
      <c r="P57" s="72"/>
      <c r="Q57" s="72"/>
      <c r="R57" s="72"/>
      <c r="S57" s="72"/>
      <c r="T57" s="72"/>
      <c r="U57" s="72"/>
      <c r="V57" s="72"/>
      <c r="W57" s="72"/>
      <c r="X57" s="72"/>
      <c r="Y57" s="72"/>
      <c r="Z57" s="72"/>
      <c r="AA57" s="72"/>
      <c r="AB57" s="72"/>
      <c r="AC57" s="72"/>
      <c r="AD57" s="16"/>
      <c r="AE57" s="16"/>
    </row>
    <row r="58" spans="2:31" ht="15" customHeight="1" x14ac:dyDescent="0.35">
      <c r="B58" s="71" t="s">
        <v>203</v>
      </c>
      <c r="C58" s="71"/>
      <c r="D58" s="71"/>
      <c r="E58" s="71"/>
      <c r="F58" s="71"/>
      <c r="G58" s="71"/>
      <c r="H58" s="71"/>
      <c r="I58" s="71"/>
      <c r="J58" s="71"/>
      <c r="K58" s="71"/>
      <c r="L58" s="72">
        <v>40</v>
      </c>
      <c r="M58" s="72"/>
      <c r="N58" s="72"/>
      <c r="O58" s="72"/>
      <c r="P58" s="72"/>
      <c r="Q58" s="72"/>
      <c r="R58" s="72"/>
      <c r="S58" s="72"/>
      <c r="T58" s="72"/>
      <c r="U58" s="72"/>
      <c r="V58" s="72"/>
      <c r="W58" s="72"/>
      <c r="X58" s="72"/>
      <c r="Y58" s="72"/>
      <c r="Z58" s="72"/>
      <c r="AA58" s="72"/>
      <c r="AB58" s="72"/>
      <c r="AC58" s="72"/>
      <c r="AD58" s="16"/>
      <c r="AE58" s="16"/>
    </row>
    <row r="59" spans="2:31" ht="15" customHeight="1" x14ac:dyDescent="0.3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6"/>
      <c r="AE59" s="16"/>
    </row>
    <row r="60" spans="2:31" ht="15" customHeight="1" x14ac:dyDescent="0.35">
      <c r="B60" s="120" t="s">
        <v>160</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6"/>
      <c r="AE60" s="16"/>
    </row>
    <row r="61" spans="2:31" ht="15" customHeight="1" x14ac:dyDescent="0.35">
      <c r="B61" s="80" t="s">
        <v>5</v>
      </c>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2"/>
    </row>
    <row r="62" spans="2:31" ht="25.5" customHeight="1" x14ac:dyDescent="0.35">
      <c r="B62" s="137"/>
      <c r="C62" s="138"/>
      <c r="D62" s="138"/>
      <c r="E62" s="138"/>
      <c r="F62" s="138"/>
      <c r="G62" s="138"/>
      <c r="H62" s="138"/>
      <c r="I62" s="138"/>
      <c r="J62" s="139"/>
      <c r="K62" s="140" t="s">
        <v>7</v>
      </c>
      <c r="L62" s="141"/>
      <c r="M62" s="142"/>
      <c r="N62" s="140" t="s">
        <v>8</v>
      </c>
      <c r="O62" s="141"/>
      <c r="P62" s="141"/>
      <c r="Q62" s="141"/>
      <c r="R62" s="141"/>
      <c r="S62" s="141"/>
      <c r="T62" s="142"/>
      <c r="U62" s="140" t="s">
        <v>9</v>
      </c>
      <c r="V62" s="141"/>
      <c r="W62" s="141"/>
      <c r="X62" s="141"/>
      <c r="Y62" s="141"/>
      <c r="Z62" s="141"/>
      <c r="AA62" s="141"/>
      <c r="AB62" s="141"/>
      <c r="AC62" s="142"/>
    </row>
    <row r="63" spans="2:31" ht="25.5" customHeight="1" x14ac:dyDescent="0.35">
      <c r="B63" s="143" t="s">
        <v>6</v>
      </c>
      <c r="C63" s="144"/>
      <c r="D63" s="144"/>
      <c r="E63" s="144"/>
      <c r="F63" s="144"/>
      <c r="G63" s="144"/>
      <c r="H63" s="144"/>
      <c r="I63" s="144"/>
      <c r="J63" s="145"/>
      <c r="K63" s="146">
        <v>150000</v>
      </c>
      <c r="L63" s="147"/>
      <c r="M63" s="148"/>
      <c r="N63" s="149">
        <v>0</v>
      </c>
      <c r="O63" s="150"/>
      <c r="P63" s="150"/>
      <c r="Q63" s="150"/>
      <c r="R63" s="150"/>
      <c r="S63" s="150"/>
      <c r="T63" s="151"/>
      <c r="U63" s="152">
        <f>K63+N63</f>
        <v>150000</v>
      </c>
      <c r="V63" s="153"/>
      <c r="W63" s="153"/>
      <c r="X63" s="153"/>
      <c r="Y63" s="153"/>
      <c r="Z63" s="153"/>
      <c r="AA63" s="153"/>
      <c r="AB63" s="153"/>
      <c r="AC63" s="154"/>
    </row>
    <row r="64" spans="2:31" ht="25.5" customHeight="1" x14ac:dyDescent="0.35">
      <c r="B64" s="102" t="s">
        <v>10</v>
      </c>
      <c r="C64" s="103"/>
      <c r="D64" s="103"/>
      <c r="E64" s="103"/>
      <c r="F64" s="103"/>
      <c r="G64" s="103"/>
      <c r="H64" s="103"/>
      <c r="I64" s="103"/>
      <c r="J64" s="104"/>
      <c r="K64" s="152">
        <f>SUM(K65,K66)</f>
        <v>2300000</v>
      </c>
      <c r="L64" s="153"/>
      <c r="M64" s="154"/>
      <c r="N64" s="152">
        <f>SUM(N65,N66)</f>
        <v>0</v>
      </c>
      <c r="O64" s="153"/>
      <c r="P64" s="153"/>
      <c r="Q64" s="153"/>
      <c r="R64" s="153"/>
      <c r="S64" s="153"/>
      <c r="T64" s="154"/>
      <c r="U64" s="152">
        <f>K64+N64</f>
        <v>2300000</v>
      </c>
      <c r="V64" s="153"/>
      <c r="W64" s="153"/>
      <c r="X64" s="153"/>
      <c r="Y64" s="153"/>
      <c r="Z64" s="153"/>
      <c r="AA64" s="153"/>
      <c r="AB64" s="153"/>
      <c r="AC64" s="154"/>
    </row>
    <row r="65" spans="2:32" ht="15" customHeight="1" x14ac:dyDescent="0.35">
      <c r="B65" s="155"/>
      <c r="C65" s="157" t="s">
        <v>168</v>
      </c>
      <c r="D65" s="158"/>
      <c r="E65" s="158"/>
      <c r="F65" s="158"/>
      <c r="G65" s="74"/>
      <c r="H65" s="74"/>
      <c r="I65" s="74"/>
      <c r="J65" s="75"/>
      <c r="K65" s="146">
        <v>1800000</v>
      </c>
      <c r="L65" s="147"/>
      <c r="M65" s="148"/>
      <c r="N65" s="147">
        <v>0</v>
      </c>
      <c r="O65" s="147"/>
      <c r="P65" s="147"/>
      <c r="Q65" s="147"/>
      <c r="R65" s="147"/>
      <c r="S65" s="147"/>
      <c r="T65" s="148"/>
      <c r="U65" s="152">
        <f>K65+N65</f>
        <v>1800000</v>
      </c>
      <c r="V65" s="153"/>
      <c r="W65" s="153"/>
      <c r="X65" s="153"/>
      <c r="Y65" s="153"/>
      <c r="Z65" s="153"/>
      <c r="AA65" s="153"/>
      <c r="AB65" s="153"/>
      <c r="AC65" s="154"/>
    </row>
    <row r="66" spans="2:32" ht="15" customHeight="1" x14ac:dyDescent="0.35">
      <c r="B66" s="156"/>
      <c r="C66" s="157" t="s">
        <v>0</v>
      </c>
      <c r="D66" s="158"/>
      <c r="E66" s="158"/>
      <c r="F66" s="158"/>
      <c r="G66" s="74"/>
      <c r="H66" s="74"/>
      <c r="I66" s="74"/>
      <c r="J66" s="75"/>
      <c r="K66" s="146">
        <v>500000</v>
      </c>
      <c r="L66" s="147"/>
      <c r="M66" s="148"/>
      <c r="N66" s="146">
        <v>0</v>
      </c>
      <c r="O66" s="147"/>
      <c r="P66" s="147"/>
      <c r="Q66" s="147"/>
      <c r="R66" s="147"/>
      <c r="S66" s="147"/>
      <c r="T66" s="148"/>
      <c r="U66" s="152">
        <f>K66+N66</f>
        <v>500000</v>
      </c>
      <c r="V66" s="153"/>
      <c r="W66" s="153"/>
      <c r="X66" s="153"/>
      <c r="Y66" s="153"/>
      <c r="Z66" s="153"/>
      <c r="AA66" s="153"/>
      <c r="AB66" s="153"/>
      <c r="AC66" s="154"/>
    </row>
    <row r="67" spans="2:32" ht="30" customHeight="1" x14ac:dyDescent="0.35">
      <c r="B67" s="127" t="s">
        <v>410</v>
      </c>
      <c r="C67" s="128"/>
      <c r="D67" s="128"/>
      <c r="E67" s="128"/>
      <c r="F67" s="128"/>
      <c r="G67" s="128"/>
      <c r="H67" s="128"/>
      <c r="I67" s="128"/>
      <c r="J67" s="159"/>
      <c r="K67" s="152"/>
      <c r="L67" s="153"/>
      <c r="M67" s="154"/>
      <c r="N67" s="152">
        <f>SUM(N68,N69,N70)</f>
        <v>103000</v>
      </c>
      <c r="O67" s="153"/>
      <c r="P67" s="153"/>
      <c r="Q67" s="153"/>
      <c r="R67" s="153"/>
      <c r="S67" s="153"/>
      <c r="T67" s="154"/>
      <c r="U67" s="152">
        <f>K67+N67</f>
        <v>103000</v>
      </c>
      <c r="V67" s="153"/>
      <c r="W67" s="153"/>
      <c r="X67" s="153"/>
      <c r="Y67" s="153"/>
      <c r="Z67" s="153"/>
      <c r="AA67" s="153"/>
      <c r="AB67" s="153"/>
      <c r="AC67" s="154"/>
    </row>
    <row r="68" spans="2:32" ht="15" customHeight="1" x14ac:dyDescent="0.35">
      <c r="B68" s="155"/>
      <c r="C68" s="157" t="s">
        <v>182</v>
      </c>
      <c r="D68" s="158"/>
      <c r="E68" s="158"/>
      <c r="F68" s="158"/>
      <c r="G68" s="74"/>
      <c r="H68" s="74"/>
      <c r="I68" s="74"/>
      <c r="J68" s="75"/>
      <c r="K68" s="152"/>
      <c r="L68" s="153"/>
      <c r="M68" s="154"/>
      <c r="N68" s="147">
        <v>35000</v>
      </c>
      <c r="O68" s="147"/>
      <c r="P68" s="147"/>
      <c r="Q68" s="147"/>
      <c r="R68" s="147"/>
      <c r="S68" s="147"/>
      <c r="T68" s="148"/>
      <c r="U68" s="152">
        <f t="shared" ref="U68:U70" si="0">K68+N68</f>
        <v>35000</v>
      </c>
      <c r="V68" s="153"/>
      <c r="W68" s="153"/>
      <c r="X68" s="153"/>
      <c r="Y68" s="153"/>
      <c r="Z68" s="153"/>
      <c r="AA68" s="153"/>
      <c r="AB68" s="153"/>
      <c r="AC68" s="154"/>
    </row>
    <row r="69" spans="2:32" ht="15" customHeight="1" x14ac:dyDescent="0.35">
      <c r="B69" s="163"/>
      <c r="C69" s="157" t="s">
        <v>183</v>
      </c>
      <c r="D69" s="158"/>
      <c r="E69" s="158"/>
      <c r="F69" s="158"/>
      <c r="G69" s="74"/>
      <c r="H69" s="74"/>
      <c r="I69" s="74"/>
      <c r="J69" s="75"/>
      <c r="K69" s="152"/>
      <c r="L69" s="153"/>
      <c r="M69" s="154"/>
      <c r="N69" s="146">
        <v>58000</v>
      </c>
      <c r="O69" s="147"/>
      <c r="P69" s="147"/>
      <c r="Q69" s="147"/>
      <c r="R69" s="147"/>
      <c r="S69" s="147"/>
      <c r="T69" s="148"/>
      <c r="U69" s="152">
        <f t="shared" si="0"/>
        <v>58000</v>
      </c>
      <c r="V69" s="153"/>
      <c r="W69" s="153"/>
      <c r="X69" s="153"/>
      <c r="Y69" s="153"/>
      <c r="Z69" s="153"/>
      <c r="AA69" s="153"/>
      <c r="AB69" s="153"/>
      <c r="AC69" s="154"/>
    </row>
    <row r="70" spans="2:32" ht="15" customHeight="1" x14ac:dyDescent="0.35">
      <c r="B70" s="156"/>
      <c r="C70" s="157" t="s">
        <v>184</v>
      </c>
      <c r="D70" s="158"/>
      <c r="E70" s="158"/>
      <c r="F70" s="158"/>
      <c r="G70" s="74"/>
      <c r="H70" s="74"/>
      <c r="I70" s="74"/>
      <c r="J70" s="75"/>
      <c r="K70" s="152"/>
      <c r="L70" s="153"/>
      <c r="M70" s="154"/>
      <c r="N70" s="146">
        <v>10000</v>
      </c>
      <c r="O70" s="147"/>
      <c r="P70" s="147"/>
      <c r="Q70" s="147"/>
      <c r="R70" s="147"/>
      <c r="S70" s="147"/>
      <c r="T70" s="148"/>
      <c r="U70" s="152">
        <f t="shared" si="0"/>
        <v>10000</v>
      </c>
      <c r="V70" s="153"/>
      <c r="W70" s="153"/>
      <c r="X70" s="153"/>
      <c r="Y70" s="153"/>
      <c r="Z70" s="153"/>
      <c r="AA70" s="153"/>
      <c r="AB70" s="153"/>
      <c r="AC70" s="154"/>
    </row>
    <row r="71" spans="2:32" ht="15" customHeight="1" thickBot="1" x14ac:dyDescent="0.4">
      <c r="B71" s="164" t="s">
        <v>124</v>
      </c>
      <c r="C71" s="165"/>
      <c r="D71" s="165"/>
      <c r="E71" s="165"/>
      <c r="F71" s="165"/>
      <c r="G71" s="166">
        <v>4.4999999999999998E-2</v>
      </c>
      <c r="H71" s="166"/>
      <c r="I71" s="165" t="s">
        <v>420</v>
      </c>
      <c r="J71" s="167"/>
      <c r="K71" s="160">
        <f>ROUND(SUM(K63:M64,K67)*(1+$G$71)^2-SUM(K63:M64,K67),0)</f>
        <v>225461</v>
      </c>
      <c r="L71" s="161"/>
      <c r="M71" s="162"/>
      <c r="N71" s="160">
        <f>ROUND(SUM(N63:T64,N67)*(1+$G$71)^2-SUM(N63:T64,N67),0)</f>
        <v>9479</v>
      </c>
      <c r="O71" s="161"/>
      <c r="P71" s="161"/>
      <c r="Q71" s="161"/>
      <c r="R71" s="161"/>
      <c r="S71" s="161"/>
      <c r="T71" s="162"/>
      <c r="U71" s="160">
        <f>K71+N71</f>
        <v>234940</v>
      </c>
      <c r="V71" s="161"/>
      <c r="W71" s="161"/>
      <c r="X71" s="161"/>
      <c r="Y71" s="161"/>
      <c r="Z71" s="161"/>
      <c r="AA71" s="161"/>
      <c r="AB71" s="161"/>
      <c r="AC71" s="162"/>
      <c r="AD71" s="18"/>
    </row>
    <row r="72" spans="2:32" ht="18" customHeight="1" thickTop="1" x14ac:dyDescent="0.35">
      <c r="B72" s="168" t="s">
        <v>140</v>
      </c>
      <c r="C72" s="169"/>
      <c r="D72" s="169"/>
      <c r="E72" s="169"/>
      <c r="F72" s="169"/>
      <c r="G72" s="169"/>
      <c r="H72" s="169"/>
      <c r="I72" s="169"/>
      <c r="J72" s="170"/>
      <c r="K72" s="171">
        <f>SUM(K63:M64,K67)+K71</f>
        <v>2675461</v>
      </c>
      <c r="L72" s="172"/>
      <c r="M72" s="172"/>
      <c r="N72" s="171">
        <f>SUM(N63:P64,N67)+N71</f>
        <v>112479</v>
      </c>
      <c r="O72" s="172"/>
      <c r="P72" s="172"/>
      <c r="Q72" s="172"/>
      <c r="R72" s="172"/>
      <c r="S72" s="172"/>
      <c r="T72" s="173"/>
      <c r="U72" s="171">
        <f>K72+N72</f>
        <v>2787940</v>
      </c>
      <c r="V72" s="172"/>
      <c r="W72" s="172"/>
      <c r="X72" s="172"/>
      <c r="Y72" s="172"/>
      <c r="Z72" s="172"/>
      <c r="AA72" s="172"/>
      <c r="AB72" s="172"/>
      <c r="AC72" s="173"/>
    </row>
    <row r="73" spans="2:32" ht="15" customHeight="1" x14ac:dyDescent="0.35">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F73" s="18"/>
    </row>
    <row r="74" spans="2:32" ht="15" customHeight="1" x14ac:dyDescent="0.35">
      <c r="B74" s="175" t="s">
        <v>187</v>
      </c>
      <c r="C74" s="176"/>
      <c r="D74" s="176"/>
      <c r="E74" s="176"/>
      <c r="F74" s="176"/>
      <c r="G74" s="176"/>
      <c r="H74" s="176"/>
      <c r="I74" s="176"/>
      <c r="J74" s="176"/>
      <c r="K74" s="96" t="s">
        <v>421</v>
      </c>
      <c r="L74" s="97"/>
      <c r="M74" s="98"/>
      <c r="N74" s="94" t="s">
        <v>409</v>
      </c>
      <c r="O74" s="95"/>
      <c r="P74" s="95"/>
      <c r="Q74" s="95"/>
      <c r="R74" s="95"/>
      <c r="S74" s="95"/>
      <c r="T74" s="95"/>
      <c r="U74" s="95"/>
      <c r="V74" s="97">
        <f>IF($L$46="Yes", MAX(1000*($L$52+$L$58),50000), "0")</f>
        <v>65000</v>
      </c>
      <c r="W74" s="97"/>
      <c r="X74" s="97"/>
      <c r="Y74" s="97"/>
      <c r="Z74" s="97"/>
      <c r="AA74" s="97"/>
      <c r="AB74" s="97"/>
      <c r="AC74" s="98"/>
    </row>
    <row r="75" spans="2:32" ht="18" customHeight="1" x14ac:dyDescent="0.35">
      <c r="B75" s="175" t="s">
        <v>418</v>
      </c>
      <c r="C75" s="176"/>
      <c r="D75" s="176"/>
      <c r="E75" s="176"/>
      <c r="F75" s="176"/>
      <c r="G75" s="176"/>
      <c r="H75" s="176"/>
      <c r="I75" s="176"/>
      <c r="J75" s="176"/>
      <c r="K75" s="191">
        <v>0.15</v>
      </c>
      <c r="L75" s="192"/>
      <c r="M75" s="193"/>
      <c r="N75" s="4"/>
      <c r="O75" s="176" t="s">
        <v>12</v>
      </c>
      <c r="P75" s="176"/>
      <c r="Q75" s="176"/>
      <c r="R75" s="176"/>
      <c r="S75" s="176"/>
      <c r="T75" s="176"/>
      <c r="U75" s="176"/>
      <c r="V75" s="177">
        <f>1-K75</f>
        <v>0.85</v>
      </c>
      <c r="W75" s="177"/>
      <c r="X75" s="177"/>
      <c r="Y75" s="177"/>
      <c r="Z75" s="177"/>
      <c r="AA75" s="177"/>
      <c r="AB75" s="177"/>
      <c r="AC75" s="178"/>
    </row>
    <row r="76" spans="2:32" s="10" customFormat="1" ht="18" customHeight="1" x14ac:dyDescent="0.35">
      <c r="B76" s="59" t="s">
        <v>419</v>
      </c>
      <c r="C76" s="64"/>
      <c r="D76" s="64"/>
      <c r="E76" s="64"/>
      <c r="F76" s="64"/>
      <c r="G76" s="64"/>
      <c r="H76" s="64"/>
      <c r="I76" s="64"/>
      <c r="J76" s="64"/>
      <c r="K76" s="63"/>
      <c r="L76" s="63"/>
      <c r="M76" s="63"/>
      <c r="N76" s="65"/>
      <c r="O76" s="64"/>
      <c r="P76" s="64"/>
      <c r="Q76" s="64"/>
      <c r="R76" s="64"/>
      <c r="S76" s="64"/>
      <c r="T76" s="64"/>
      <c r="U76" s="64"/>
      <c r="V76" s="66"/>
      <c r="W76" s="66"/>
      <c r="X76" s="66"/>
      <c r="Y76" s="66"/>
      <c r="Z76" s="66"/>
      <c r="AA76" s="66"/>
      <c r="AB76" s="66"/>
      <c r="AC76" s="66"/>
    </row>
    <row r="77" spans="2:32" ht="15" customHeight="1" x14ac:dyDescent="0.35">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row>
    <row r="78" spans="2:32" ht="15" customHeight="1" x14ac:dyDescent="0.35">
      <c r="B78" s="102" t="s">
        <v>125</v>
      </c>
      <c r="C78" s="103"/>
      <c r="D78" s="103"/>
      <c r="E78" s="103"/>
      <c r="F78" s="22" t="s">
        <v>141</v>
      </c>
      <c r="G78" s="179">
        <f>K75</f>
        <v>0.15</v>
      </c>
      <c r="H78" s="179"/>
      <c r="I78" s="20" t="s">
        <v>142</v>
      </c>
      <c r="J78" s="5"/>
      <c r="K78" s="152">
        <f>ROUND(K72*K75,2)</f>
        <v>401319.15</v>
      </c>
      <c r="L78" s="153"/>
      <c r="M78" s="154"/>
      <c r="N78" s="180"/>
      <c r="O78" s="181"/>
      <c r="P78" s="181"/>
      <c r="Q78" s="181"/>
      <c r="R78" s="181"/>
      <c r="S78" s="181"/>
      <c r="T78" s="181"/>
      <c r="U78" s="181"/>
      <c r="V78" s="181"/>
      <c r="W78" s="181"/>
      <c r="X78" s="181"/>
      <c r="Y78" s="181"/>
      <c r="Z78" s="181"/>
      <c r="AA78" s="181"/>
      <c r="AB78" s="181"/>
      <c r="AC78" s="181"/>
    </row>
    <row r="79" spans="2:32" ht="15" customHeight="1" x14ac:dyDescent="0.35">
      <c r="B79" s="102" t="s">
        <v>412</v>
      </c>
      <c r="C79" s="103"/>
      <c r="D79" s="103"/>
      <c r="E79" s="103"/>
      <c r="F79" s="103"/>
      <c r="G79" s="103"/>
      <c r="H79" s="103"/>
      <c r="I79" s="103"/>
      <c r="J79" s="104"/>
      <c r="K79" s="152">
        <f>+$N$72</f>
        <v>112479</v>
      </c>
      <c r="L79" s="153"/>
      <c r="M79" s="154"/>
      <c r="N79" s="180"/>
      <c r="O79" s="181"/>
      <c r="P79" s="181"/>
      <c r="Q79" s="181"/>
      <c r="R79" s="181"/>
      <c r="S79" s="181"/>
      <c r="T79" s="181"/>
      <c r="U79" s="181"/>
      <c r="V79" s="181"/>
      <c r="W79" s="181"/>
      <c r="X79" s="181"/>
      <c r="Y79" s="181"/>
      <c r="Z79" s="181"/>
      <c r="AA79" s="181"/>
      <c r="AB79" s="181"/>
      <c r="AC79" s="181"/>
    </row>
    <row r="80" spans="2:32" ht="15" customHeight="1" x14ac:dyDescent="0.35">
      <c r="B80" s="102" t="s">
        <v>411</v>
      </c>
      <c r="C80" s="103"/>
      <c r="D80" s="103"/>
      <c r="E80" s="103"/>
      <c r="F80" s="103"/>
      <c r="G80" s="103"/>
      <c r="H80" s="103"/>
      <c r="I80" s="103"/>
      <c r="J80" s="104"/>
      <c r="K80" s="152">
        <f>-V74</f>
        <v>-65000</v>
      </c>
      <c r="L80" s="153"/>
      <c r="M80" s="154"/>
      <c r="N80" s="180"/>
      <c r="O80" s="181"/>
      <c r="P80" s="181"/>
      <c r="Q80" s="181"/>
      <c r="R80" s="181"/>
      <c r="S80" s="181"/>
      <c r="T80" s="181"/>
      <c r="U80" s="181"/>
      <c r="V80" s="181"/>
      <c r="W80" s="181"/>
      <c r="X80" s="181"/>
      <c r="Y80" s="181"/>
      <c r="Z80" s="181"/>
      <c r="AA80" s="181"/>
      <c r="AB80" s="181"/>
      <c r="AC80" s="181"/>
    </row>
    <row r="81" spans="2:29" ht="15" customHeight="1" x14ac:dyDescent="0.35">
      <c r="B81" s="182" t="s">
        <v>415</v>
      </c>
      <c r="C81" s="183"/>
      <c r="D81" s="183"/>
      <c r="E81" s="183"/>
      <c r="F81" s="183"/>
      <c r="G81" s="183"/>
      <c r="H81" s="183"/>
      <c r="I81" s="183"/>
      <c r="J81" s="184"/>
      <c r="K81" s="185">
        <f>SUM(K78:M80)</f>
        <v>448798.15</v>
      </c>
      <c r="L81" s="186"/>
      <c r="M81" s="187"/>
      <c r="N81" s="180"/>
      <c r="O81" s="181"/>
      <c r="P81" s="181"/>
      <c r="Q81" s="181"/>
      <c r="R81" s="181"/>
      <c r="S81" s="181"/>
      <c r="T81" s="181"/>
      <c r="U81" s="181"/>
      <c r="V81" s="181"/>
      <c r="W81" s="181"/>
      <c r="X81" s="181"/>
      <c r="Y81" s="181"/>
      <c r="Z81" s="181"/>
      <c r="AA81" s="181"/>
      <c r="AB81" s="181"/>
      <c r="AC81" s="181"/>
    </row>
    <row r="82" spans="2:29" ht="15" customHeight="1" x14ac:dyDescent="0.35">
      <c r="B82" s="188" t="s">
        <v>416</v>
      </c>
      <c r="C82" s="189"/>
      <c r="D82" s="189"/>
      <c r="E82" s="189"/>
      <c r="F82" s="189"/>
      <c r="G82" s="189"/>
      <c r="H82" s="189"/>
      <c r="I82" s="189"/>
      <c r="J82" s="190"/>
      <c r="K82" s="185">
        <f>+U72-K81</f>
        <v>2339141.85</v>
      </c>
      <c r="L82" s="186"/>
      <c r="M82" s="187"/>
      <c r="N82" s="180"/>
      <c r="O82" s="181"/>
      <c r="P82" s="181"/>
      <c r="Q82" s="181"/>
      <c r="R82" s="181"/>
      <c r="S82" s="181"/>
      <c r="T82" s="181"/>
      <c r="U82" s="181"/>
      <c r="V82" s="181"/>
      <c r="W82" s="181"/>
      <c r="X82" s="181"/>
      <c r="Y82" s="181"/>
      <c r="Z82" s="181"/>
      <c r="AA82" s="181"/>
      <c r="AB82" s="181"/>
      <c r="AC82" s="181"/>
    </row>
    <row r="83" spans="2:29" s="10" customFormat="1" ht="15" customHeight="1" x14ac:dyDescent="0.35">
      <c r="B83" s="61" t="s">
        <v>417</v>
      </c>
      <c r="C83" s="61"/>
      <c r="D83" s="61"/>
      <c r="E83" s="61"/>
      <c r="F83" s="61"/>
      <c r="G83" s="61"/>
      <c r="H83" s="61"/>
      <c r="I83" s="61"/>
      <c r="J83" s="61"/>
      <c r="K83" s="62"/>
      <c r="L83" s="62"/>
      <c r="M83" s="62"/>
      <c r="N83" s="60"/>
      <c r="O83" s="60"/>
      <c r="P83" s="60"/>
      <c r="Q83" s="60"/>
      <c r="R83" s="60"/>
      <c r="S83" s="60"/>
      <c r="T83" s="60"/>
      <c r="U83" s="60"/>
      <c r="V83" s="60"/>
      <c r="W83" s="60"/>
      <c r="X83" s="60"/>
      <c r="Y83" s="60"/>
      <c r="Z83" s="60"/>
      <c r="AA83" s="60"/>
      <c r="AB83" s="60"/>
      <c r="AC83" s="60"/>
    </row>
    <row r="84" spans="2:29" ht="15" customHeight="1" x14ac:dyDescent="0.3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row>
    <row r="85" spans="2:29" ht="15" customHeight="1" x14ac:dyDescent="0.35">
      <c r="B85" s="120" t="s">
        <v>178</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2:29" ht="15" customHeight="1" x14ac:dyDescent="0.35">
      <c r="B86" s="80" t="s">
        <v>139</v>
      </c>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2"/>
    </row>
    <row r="87" spans="2:29" ht="15" customHeight="1" x14ac:dyDescent="0.35">
      <c r="B87" s="102" t="s">
        <v>131</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4"/>
    </row>
    <row r="88" spans="2:29" ht="15" customHeight="1" x14ac:dyDescent="0.35">
      <c r="B88" s="83"/>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5"/>
    </row>
    <row r="89" spans="2:29" ht="15" customHeight="1" x14ac:dyDescent="0.35">
      <c r="B89" s="86"/>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8"/>
    </row>
    <row r="90" spans="2:29" ht="15" customHeight="1" x14ac:dyDescent="0.35">
      <c r="B90" s="86"/>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8"/>
    </row>
    <row r="91" spans="2:29" ht="15" customHeight="1" x14ac:dyDescent="0.35">
      <c r="B91" s="86"/>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8"/>
    </row>
    <row r="92" spans="2:29" ht="15" customHeight="1" x14ac:dyDescent="0.35">
      <c r="B92" s="89"/>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1"/>
    </row>
    <row r="93" spans="2:29" ht="15" customHeight="1" x14ac:dyDescent="0.35">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row>
    <row r="94" spans="2:29" ht="15" customHeight="1" x14ac:dyDescent="0.35">
      <c r="B94" s="201" t="s">
        <v>138</v>
      </c>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row>
    <row r="95" spans="2:29" ht="15" customHeight="1" x14ac:dyDescent="0.35">
      <c r="B95" s="194" t="s">
        <v>137</v>
      </c>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row>
    <row r="96" spans="2:29" ht="15" customHeight="1" x14ac:dyDescent="0.3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row>
    <row r="97" spans="2:29" ht="15" hidden="1" customHeight="1" x14ac:dyDescent="0.35">
      <c r="B97" s="6" t="s">
        <v>136</v>
      </c>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2:29" ht="15" hidden="1" customHeight="1" x14ac:dyDescent="0.35">
      <c r="B98" s="6"/>
      <c r="C98" s="6" t="s">
        <v>132</v>
      </c>
      <c r="D98" s="6"/>
      <c r="E98" s="6"/>
      <c r="F98" s="6"/>
      <c r="G98" s="6"/>
      <c r="H98" s="6"/>
      <c r="I98" s="6"/>
      <c r="J98" s="6"/>
      <c r="K98" s="6"/>
      <c r="L98" s="6"/>
      <c r="M98" s="6"/>
      <c r="N98" s="6"/>
      <c r="O98" s="6"/>
      <c r="P98" s="6"/>
      <c r="Q98" s="6"/>
      <c r="R98" s="6"/>
      <c r="S98" s="6"/>
      <c r="T98" s="6"/>
      <c r="U98" s="6"/>
      <c r="V98" s="6"/>
      <c r="W98" s="6"/>
      <c r="X98" s="6"/>
      <c r="Y98" s="6"/>
      <c r="Z98" s="6"/>
      <c r="AA98" s="6"/>
      <c r="AB98" s="6"/>
      <c r="AC98" s="6"/>
    </row>
    <row r="99" spans="2:29" ht="15" hidden="1" customHeight="1" x14ac:dyDescent="0.35">
      <c r="B99" s="6"/>
      <c r="C99" s="6" t="s">
        <v>133</v>
      </c>
      <c r="D99" s="6"/>
      <c r="E99" s="6"/>
      <c r="F99" s="6"/>
      <c r="G99" s="6"/>
      <c r="H99" s="6"/>
      <c r="I99" s="6"/>
      <c r="J99" s="6"/>
      <c r="K99" s="6"/>
      <c r="L99" s="6"/>
      <c r="M99" s="6"/>
      <c r="N99" s="6"/>
      <c r="O99" s="6"/>
      <c r="P99" s="6"/>
      <c r="Q99" s="6"/>
      <c r="R99" s="6"/>
      <c r="S99" s="6"/>
      <c r="T99" s="6"/>
      <c r="U99" s="6"/>
      <c r="V99" s="6"/>
      <c r="W99" s="6"/>
      <c r="X99" s="6"/>
      <c r="Y99" s="6"/>
      <c r="Z99" s="6"/>
      <c r="AA99" s="6"/>
      <c r="AB99" s="6"/>
      <c r="AC99" s="6"/>
    </row>
    <row r="100" spans="2:29" ht="15" hidden="1" customHeight="1" x14ac:dyDescent="0.35">
      <c r="B100" s="6"/>
      <c r="C100" s="6" t="s">
        <v>134</v>
      </c>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2:29" ht="15" hidden="1" customHeight="1" x14ac:dyDescent="0.35">
      <c r="B101" s="6"/>
      <c r="C101" s="6" t="s">
        <v>200</v>
      </c>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2:29" ht="15" hidden="1" customHeight="1" x14ac:dyDescent="0.35">
      <c r="C102" s="7" t="s">
        <v>135</v>
      </c>
    </row>
    <row r="103" spans="2:29" ht="15" hidden="1" customHeight="1" x14ac:dyDescent="0.35"/>
    <row r="104" spans="2:29" ht="15" customHeight="1" x14ac:dyDescent="0.35">
      <c r="B104" s="196" t="s">
        <v>144</v>
      </c>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row>
    <row r="105" spans="2:29" ht="15" customHeight="1" x14ac:dyDescent="0.35">
      <c r="B105" s="10"/>
      <c r="C105" s="197" t="s">
        <v>146</v>
      </c>
      <c r="D105" s="197"/>
      <c r="E105" s="197"/>
      <c r="F105" s="197"/>
      <c r="G105" s="197"/>
      <c r="H105" s="197"/>
      <c r="I105" s="198"/>
      <c r="J105" s="198"/>
      <c r="K105" s="198"/>
      <c r="L105" s="198"/>
      <c r="M105" s="198"/>
      <c r="N105" s="198"/>
      <c r="O105" s="198"/>
      <c r="P105" s="198"/>
      <c r="Q105" s="198"/>
      <c r="R105" s="198"/>
      <c r="S105" s="198"/>
      <c r="T105" s="198"/>
      <c r="U105" s="198"/>
      <c r="V105" s="198"/>
      <c r="W105" s="198"/>
      <c r="X105" s="198"/>
      <c r="Y105" s="198"/>
      <c r="Z105" s="198"/>
      <c r="AA105" s="198"/>
      <c r="AB105" s="198"/>
      <c r="AC105" s="198"/>
    </row>
    <row r="106" spans="2:29" ht="15" customHeight="1" x14ac:dyDescent="0.35">
      <c r="B106" s="199" t="s">
        <v>145</v>
      </c>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row>
    <row r="107" spans="2:29" ht="15" customHeight="1" x14ac:dyDescent="0.35">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row>
  </sheetData>
  <sheetProtection sheet="1" selectLockedCells="1"/>
  <mergeCells count="175">
    <mergeCell ref="B95:AC95"/>
    <mergeCell ref="B96:AC96"/>
    <mergeCell ref="B84:AC84"/>
    <mergeCell ref="B104:AC104"/>
    <mergeCell ref="C105:H105"/>
    <mergeCell ref="I105:AC105"/>
    <mergeCell ref="B106:AC107"/>
    <mergeCell ref="B85:AC85"/>
    <mergeCell ref="B86:AC86"/>
    <mergeCell ref="B87:AC87"/>
    <mergeCell ref="B88:AC92"/>
    <mergeCell ref="B93:AC93"/>
    <mergeCell ref="B94:AC94"/>
    <mergeCell ref="B72:J72"/>
    <mergeCell ref="K72:M72"/>
    <mergeCell ref="N72:T72"/>
    <mergeCell ref="U72:AC72"/>
    <mergeCell ref="B73:AC73"/>
    <mergeCell ref="B74:J74"/>
    <mergeCell ref="V75:AC75"/>
    <mergeCell ref="B77:AC77"/>
    <mergeCell ref="B78:E78"/>
    <mergeCell ref="G78:H78"/>
    <mergeCell ref="K78:M78"/>
    <mergeCell ref="N78:AC82"/>
    <mergeCell ref="B80:J80"/>
    <mergeCell ref="B79:J79"/>
    <mergeCell ref="K79:M79"/>
    <mergeCell ref="K80:M80"/>
    <mergeCell ref="B81:J81"/>
    <mergeCell ref="K81:M81"/>
    <mergeCell ref="B82:J82"/>
    <mergeCell ref="K82:M82"/>
    <mergeCell ref="B75:J75"/>
    <mergeCell ref="K75:M75"/>
    <mergeCell ref="O75:U75"/>
    <mergeCell ref="V74:AC74"/>
    <mergeCell ref="U71:AC71"/>
    <mergeCell ref="B68:B70"/>
    <mergeCell ref="C68:J68"/>
    <mergeCell ref="K68:M68"/>
    <mergeCell ref="N68:T68"/>
    <mergeCell ref="U68:AC68"/>
    <mergeCell ref="C69:J69"/>
    <mergeCell ref="K69:M69"/>
    <mergeCell ref="N69:T69"/>
    <mergeCell ref="C70:J70"/>
    <mergeCell ref="K70:M70"/>
    <mergeCell ref="N70:T70"/>
    <mergeCell ref="U70:AC70"/>
    <mergeCell ref="B71:F71"/>
    <mergeCell ref="G71:H71"/>
    <mergeCell ref="I71:J71"/>
    <mergeCell ref="K71:M71"/>
    <mergeCell ref="N71:T71"/>
    <mergeCell ref="B64:J64"/>
    <mergeCell ref="K64:M64"/>
    <mergeCell ref="N64:T64"/>
    <mergeCell ref="B65:B66"/>
    <mergeCell ref="C65:J65"/>
    <mergeCell ref="K65:M65"/>
    <mergeCell ref="N65:T65"/>
    <mergeCell ref="C66:J66"/>
    <mergeCell ref="U69:AC69"/>
    <mergeCell ref="K66:M66"/>
    <mergeCell ref="N66:T66"/>
    <mergeCell ref="U66:AC66"/>
    <mergeCell ref="B67:J67"/>
    <mergeCell ref="K67:M67"/>
    <mergeCell ref="N67:T67"/>
    <mergeCell ref="U67:AC67"/>
    <mergeCell ref="U65:AC65"/>
    <mergeCell ref="U64:AC64"/>
    <mergeCell ref="B62:J62"/>
    <mergeCell ref="K62:M62"/>
    <mergeCell ref="N62:T62"/>
    <mergeCell ref="B63:J63"/>
    <mergeCell ref="K63:M63"/>
    <mergeCell ref="N63:T63"/>
    <mergeCell ref="B49:K49"/>
    <mergeCell ref="L49:AC49"/>
    <mergeCell ref="B50:K50"/>
    <mergeCell ref="L50:AC50"/>
    <mergeCell ref="B60:AC60"/>
    <mergeCell ref="B61:AC61"/>
    <mergeCell ref="U63:AC63"/>
    <mergeCell ref="U62:AC62"/>
    <mergeCell ref="B51:K51"/>
    <mergeCell ref="L51:AC51"/>
    <mergeCell ref="L52:AC52"/>
    <mergeCell ref="B52:K52"/>
    <mergeCell ref="B54:K54"/>
    <mergeCell ref="L54:AC54"/>
    <mergeCell ref="B55:K55"/>
    <mergeCell ref="L55:AC55"/>
    <mergeCell ref="B56:K56"/>
    <mergeCell ref="L56:AC56"/>
    <mergeCell ref="U31:AC31"/>
    <mergeCell ref="B45:AC45"/>
    <mergeCell ref="B48:K48"/>
    <mergeCell ref="L48:AC48"/>
    <mergeCell ref="B32:J32"/>
    <mergeCell ref="L32:T32"/>
    <mergeCell ref="U32:AC32"/>
    <mergeCell ref="B33:AC33"/>
    <mergeCell ref="B34:AC34"/>
    <mergeCell ref="B35:AC36"/>
    <mergeCell ref="B46:K46"/>
    <mergeCell ref="L46:AC46"/>
    <mergeCell ref="L8:AC8"/>
    <mergeCell ref="B9:K9"/>
    <mergeCell ref="L9:AC9"/>
    <mergeCell ref="B22:K22"/>
    <mergeCell ref="L22:AC22"/>
    <mergeCell ref="B23:K23"/>
    <mergeCell ref="L23:AC23"/>
    <mergeCell ref="B18:K18"/>
    <mergeCell ref="L18:AC18"/>
    <mergeCell ref="B19:K19"/>
    <mergeCell ref="L19:AC19"/>
    <mergeCell ref="B20:K20"/>
    <mergeCell ref="L20:AC20"/>
    <mergeCell ref="B16:AC16"/>
    <mergeCell ref="B17:K17"/>
    <mergeCell ref="L17:AC17"/>
    <mergeCell ref="B21:K21"/>
    <mergeCell ref="L21:AC21"/>
    <mergeCell ref="N74:U74"/>
    <mergeCell ref="K74:M74"/>
    <mergeCell ref="B1:AC1"/>
    <mergeCell ref="B2:AC2"/>
    <mergeCell ref="B3:AC3"/>
    <mergeCell ref="B4:H4"/>
    <mergeCell ref="I4:K4"/>
    <mergeCell ref="L4:AC4"/>
    <mergeCell ref="B5:H5"/>
    <mergeCell ref="I5:K5"/>
    <mergeCell ref="B14:K14"/>
    <mergeCell ref="L14:AC14"/>
    <mergeCell ref="B10:K10"/>
    <mergeCell ref="L10:AC11"/>
    <mergeCell ref="B11:K11"/>
    <mergeCell ref="B12:K12"/>
    <mergeCell ref="L12:AC12"/>
    <mergeCell ref="B13:K13"/>
    <mergeCell ref="L13:AC13"/>
    <mergeCell ref="V5:AC5"/>
    <mergeCell ref="B6:AC6"/>
    <mergeCell ref="B7:AC7"/>
    <mergeCell ref="B8:K8"/>
    <mergeCell ref="B15:AC15"/>
    <mergeCell ref="B57:K57"/>
    <mergeCell ref="L57:AC57"/>
    <mergeCell ref="B58:K58"/>
    <mergeCell ref="L58:AC58"/>
    <mergeCell ref="B53:K53"/>
    <mergeCell ref="B47:K47"/>
    <mergeCell ref="B24:K24"/>
    <mergeCell ref="L24:AC24"/>
    <mergeCell ref="B26:K26"/>
    <mergeCell ref="L26:AC26"/>
    <mergeCell ref="B27:K27"/>
    <mergeCell ref="L27:AC27"/>
    <mergeCell ref="B37:AC37"/>
    <mergeCell ref="B38:AC38"/>
    <mergeCell ref="B39:AC43"/>
    <mergeCell ref="B28:AC28"/>
    <mergeCell ref="L25:AC25"/>
    <mergeCell ref="B25:K25"/>
    <mergeCell ref="B29:AC29"/>
    <mergeCell ref="B30:J30"/>
    <mergeCell ref="L30:T30"/>
    <mergeCell ref="U30:AC30"/>
    <mergeCell ref="B31:J31"/>
    <mergeCell ref="L31:T31"/>
  </mergeCells>
  <dataValidations count="1">
    <dataValidation allowBlank="1" sqref="B15" xr:uid="{540CCD68-6477-4BE2-9B80-703544C67653}"/>
  </dataValidations>
  <hyperlinks>
    <hyperlink ref="C105" r:id="rId1" xr:uid="{65514CD2-8ED5-491D-8B6F-DE103B0B8DCE}"/>
    <hyperlink ref="L14" r:id="rId2" xr:uid="{B4D94EB1-1824-418C-AD14-AB14ECD8BF71}"/>
  </hyperlinks>
  <pageMargins left="0.75" right="0.75" top="0.75" bottom="0.5" header="0.3" footer="0.3"/>
  <pageSetup scale="61" fitToHeight="0" orientation="portrait" r:id="rId3"/>
  <headerFooter>
    <oddHeader>&amp;R&amp;"Arial,Regular"&amp;12Page &amp;P of &amp;N</oddHeader>
    <oddFooter>&amp;L&amp;"Arial,Regular"&amp;8&amp;F</oddFooter>
  </headerFooter>
  <rowBreaks count="1" manualBreakCount="1">
    <brk id="43" max="16383" man="1"/>
  </rowBreaks>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r:uid="{B5A6D20F-4329-42A1-B28A-DC43C62BA414}">
          <x14:formula1>
            <xm:f>Lists!$F$4:$F$5</xm:f>
          </x14:formula1>
          <xm:sqref>L19:AC19</xm:sqref>
        </x14:dataValidation>
        <x14:dataValidation type="list" allowBlank="1" xr:uid="{2ECA7377-49E5-4ADB-BF21-2AA0A392733D}">
          <x14:formula1>
            <xm:f>Lists!$E$2:$E$106</xm:f>
          </x14:formula1>
          <xm:sqref>L9</xm:sqref>
        </x14:dataValidation>
        <x14:dataValidation type="list" xr:uid="{FD130F0B-28EC-41C1-8580-5C41A4157076}">
          <x14:formula1>
            <xm:f>Lists!$C$2:$C$12</xm:f>
          </x14:formula1>
          <xm:sqref>I4</xm:sqref>
        </x14:dataValidation>
        <x14:dataValidation type="list" allowBlank="1" showInputMessage="1" showErrorMessage="1" xr:uid="{335917CC-8189-4D22-A59D-2A66232ED50C}">
          <x14:formula1>
            <xm:f>Lists!$A$21:$A$22</xm:f>
          </x14:formula1>
          <xm:sqref>U30:AC32 K30:K32 L27:AC27 L24:AC25 L46:AC46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9F81-992D-46D9-8ADA-8C8F9E9D8D77}">
  <sheetPr codeName="Sheet4">
    <pageSetUpPr fitToPage="1"/>
  </sheetPr>
  <dimension ref="A1:AT107"/>
  <sheetViews>
    <sheetView showGridLines="0" tabSelected="1" zoomScale="85" zoomScaleNormal="85" zoomScaleSheetLayoutView="70" workbookViewId="0">
      <selection activeCell="I5" sqref="I5:K5"/>
    </sheetView>
  </sheetViews>
  <sheetFormatPr defaultColWidth="3.7265625" defaultRowHeight="15" customHeight="1" x14ac:dyDescent="0.35"/>
  <cols>
    <col min="1" max="1" width="5.453125" style="7" customWidth="1"/>
    <col min="2" max="9" width="3.7265625" style="7"/>
    <col min="10" max="10" width="5.453125" style="7" customWidth="1"/>
    <col min="11" max="11" width="29.26953125" style="7" customWidth="1"/>
    <col min="12" max="14" width="3.7265625" style="7"/>
    <col min="15" max="15" width="3.7265625" style="7" customWidth="1"/>
    <col min="16" max="16" width="3.7265625" style="7"/>
    <col min="17" max="17" width="3.7265625" style="7" customWidth="1"/>
    <col min="18" max="18" width="3.7265625" style="7"/>
    <col min="19" max="19" width="3.7265625" style="7" customWidth="1"/>
    <col min="20" max="20" width="3.7265625" style="7"/>
    <col min="21" max="21" width="12.26953125" style="7" bestFit="1" customWidth="1"/>
    <col min="22" max="27" width="3.7265625" style="7"/>
    <col min="28" max="28" width="2.54296875" style="7" customWidth="1"/>
    <col min="29" max="29" width="4.81640625" style="7" customWidth="1"/>
    <col min="30" max="30" width="7.81640625" style="7" customWidth="1"/>
    <col min="31" max="31" width="4.7265625" style="7" customWidth="1"/>
    <col min="32" max="32" width="12.54296875" style="7" customWidth="1"/>
    <col min="33" max="33" width="5.7265625" style="7" customWidth="1"/>
    <col min="34" max="34" width="3.1796875" style="7" customWidth="1"/>
    <col min="35" max="35" width="5.54296875" style="7" bestFit="1" customWidth="1"/>
    <col min="36" max="37" width="3.7265625" style="7"/>
    <col min="38" max="38" width="7.81640625" style="7" bestFit="1" customWidth="1"/>
    <col min="39" max="16384" width="3.7265625" style="7"/>
  </cols>
  <sheetData>
    <row r="1" spans="1:46" ht="15" customHeight="1" x14ac:dyDescent="0.35">
      <c r="B1" s="99" t="s">
        <v>1</v>
      </c>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2" spans="1:46" s="14" customFormat="1" ht="20.149999999999999" customHeight="1" x14ac:dyDescent="0.35">
      <c r="A2" s="7"/>
      <c r="B2" s="100" t="s">
        <v>201</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23"/>
      <c r="AE2" s="23"/>
      <c r="AF2" s="23"/>
    </row>
    <row r="3" spans="1:46" s="14" customFormat="1" ht="15" customHeight="1" x14ac:dyDescent="0.35">
      <c r="A3" s="7"/>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23"/>
      <c r="AE3" s="23"/>
      <c r="AF3" s="23"/>
    </row>
    <row r="4" spans="1:46" ht="25.5" hidden="1" customHeight="1" x14ac:dyDescent="0.35">
      <c r="B4" s="102" t="s">
        <v>126</v>
      </c>
      <c r="C4" s="103"/>
      <c r="D4" s="103"/>
      <c r="E4" s="103"/>
      <c r="F4" s="103"/>
      <c r="G4" s="103"/>
      <c r="H4" s="104"/>
      <c r="I4" s="105">
        <v>2021</v>
      </c>
      <c r="J4" s="106"/>
      <c r="K4" s="107"/>
      <c r="L4" s="108">
        <f>VLOOKUP(I4,Lists!C2:D12,2)</f>
        <v>1</v>
      </c>
      <c r="M4" s="109"/>
      <c r="N4" s="109"/>
      <c r="O4" s="109"/>
      <c r="P4" s="109"/>
      <c r="Q4" s="109"/>
      <c r="R4" s="109"/>
      <c r="S4" s="109"/>
      <c r="T4" s="109"/>
      <c r="U4" s="109"/>
      <c r="V4" s="109"/>
      <c r="W4" s="109"/>
      <c r="X4" s="109"/>
      <c r="Y4" s="109"/>
      <c r="Z4" s="109"/>
      <c r="AA4" s="109"/>
      <c r="AB4" s="109"/>
      <c r="AC4" s="109"/>
      <c r="AD4" s="6"/>
      <c r="AE4" s="6"/>
      <c r="AF4" s="6"/>
    </row>
    <row r="5" spans="1:46" ht="25.5" customHeight="1" x14ac:dyDescent="0.35">
      <c r="B5" s="102" t="s">
        <v>127</v>
      </c>
      <c r="C5" s="103"/>
      <c r="D5" s="103"/>
      <c r="E5" s="103"/>
      <c r="F5" s="103"/>
      <c r="G5" s="103"/>
      <c r="H5" s="104"/>
      <c r="I5" s="216"/>
      <c r="J5" s="217"/>
      <c r="K5" s="218"/>
      <c r="L5" s="9"/>
      <c r="M5" s="9"/>
      <c r="N5" s="10"/>
      <c r="O5" s="50"/>
      <c r="P5" s="50"/>
      <c r="Q5" s="50"/>
      <c r="R5" s="50"/>
      <c r="S5" s="50"/>
      <c r="T5" s="50"/>
      <c r="U5" s="10"/>
      <c r="V5" s="118" t="s">
        <v>413</v>
      </c>
      <c r="W5" s="118"/>
      <c r="X5" s="118"/>
      <c r="Y5" s="118"/>
      <c r="Z5" s="118"/>
      <c r="AA5" s="118"/>
      <c r="AB5" s="118"/>
      <c r="AC5" s="118"/>
      <c r="AD5" s="15"/>
      <c r="AE5" s="15"/>
      <c r="AF5" s="15"/>
      <c r="AG5" s="15"/>
      <c r="AH5" s="15"/>
      <c r="AI5" s="15"/>
      <c r="AJ5" s="15"/>
      <c r="AK5" s="15"/>
      <c r="AL5" s="15"/>
      <c r="AM5" s="15"/>
      <c r="AN5" s="15"/>
      <c r="AO5" s="15"/>
      <c r="AP5" s="15"/>
      <c r="AQ5" s="15"/>
      <c r="AR5" s="15"/>
      <c r="AS5" s="15"/>
      <c r="AT5" s="15"/>
    </row>
    <row r="6" spans="1:46" ht="15" customHeight="1" x14ac:dyDescent="0.35">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6"/>
      <c r="AE6" s="15"/>
      <c r="AF6" s="15"/>
      <c r="AG6" s="15"/>
      <c r="AH6" s="15"/>
      <c r="AI6" s="15"/>
      <c r="AJ6" s="15"/>
      <c r="AK6" s="15"/>
      <c r="AL6" s="15"/>
      <c r="AM6" s="15"/>
      <c r="AN6" s="15"/>
      <c r="AO6" s="15"/>
      <c r="AP6" s="15"/>
      <c r="AQ6" s="15"/>
      <c r="AR6" s="15"/>
      <c r="AS6" s="15"/>
      <c r="AT6" s="15"/>
    </row>
    <row r="7" spans="1:46" ht="15" customHeight="1" x14ac:dyDescent="0.35">
      <c r="B7" s="120" t="s">
        <v>425</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6"/>
      <c r="AE7" s="6"/>
      <c r="AF7" s="6"/>
    </row>
    <row r="8" spans="1:46" ht="25.5" customHeight="1" x14ac:dyDescent="0.35">
      <c r="B8" s="71" t="s">
        <v>155</v>
      </c>
      <c r="C8" s="71"/>
      <c r="D8" s="71"/>
      <c r="E8" s="71"/>
      <c r="F8" s="71"/>
      <c r="G8" s="71"/>
      <c r="H8" s="71"/>
      <c r="I8" s="71"/>
      <c r="J8" s="71"/>
      <c r="K8" s="71"/>
      <c r="L8" s="214"/>
      <c r="M8" s="214"/>
      <c r="N8" s="214"/>
      <c r="O8" s="214"/>
      <c r="P8" s="214"/>
      <c r="Q8" s="214"/>
      <c r="R8" s="214"/>
      <c r="S8" s="214"/>
      <c r="T8" s="214"/>
      <c r="U8" s="214"/>
      <c r="V8" s="214"/>
      <c r="W8" s="214"/>
      <c r="X8" s="214"/>
      <c r="Y8" s="214"/>
      <c r="Z8" s="214"/>
      <c r="AA8" s="214"/>
      <c r="AB8" s="214"/>
      <c r="AC8" s="214"/>
      <c r="AD8" s="6"/>
      <c r="AE8" s="6"/>
      <c r="AF8" s="6"/>
    </row>
    <row r="9" spans="1:46" ht="25.5" customHeight="1" x14ac:dyDescent="0.35">
      <c r="B9" s="71" t="s">
        <v>129</v>
      </c>
      <c r="C9" s="71"/>
      <c r="D9" s="71"/>
      <c r="E9" s="71"/>
      <c r="F9" s="71"/>
      <c r="G9" s="71"/>
      <c r="H9" s="71"/>
      <c r="I9" s="71"/>
      <c r="J9" s="71"/>
      <c r="K9" s="71"/>
      <c r="L9" s="215"/>
      <c r="M9" s="215"/>
      <c r="N9" s="215"/>
      <c r="O9" s="215"/>
      <c r="P9" s="215"/>
      <c r="Q9" s="215"/>
      <c r="R9" s="215"/>
      <c r="S9" s="215"/>
      <c r="T9" s="215"/>
      <c r="U9" s="215"/>
      <c r="V9" s="215"/>
      <c r="W9" s="215"/>
      <c r="X9" s="215"/>
      <c r="Y9" s="215"/>
      <c r="Z9" s="215"/>
      <c r="AA9" s="215"/>
      <c r="AB9" s="215"/>
      <c r="AC9" s="215"/>
      <c r="AD9" s="6"/>
      <c r="AE9" s="6"/>
      <c r="AF9" s="6"/>
    </row>
    <row r="10" spans="1:46" ht="14.25" customHeight="1" x14ac:dyDescent="0.35">
      <c r="B10" s="115" t="s">
        <v>128</v>
      </c>
      <c r="C10" s="115"/>
      <c r="D10" s="115"/>
      <c r="E10" s="115"/>
      <c r="F10" s="115"/>
      <c r="G10" s="115"/>
      <c r="H10" s="115"/>
      <c r="I10" s="115"/>
      <c r="J10" s="115"/>
      <c r="K10" s="115"/>
      <c r="L10" s="214"/>
      <c r="M10" s="214"/>
      <c r="N10" s="214"/>
      <c r="O10" s="214"/>
      <c r="P10" s="214"/>
      <c r="Q10" s="214"/>
      <c r="R10" s="214"/>
      <c r="S10" s="214"/>
      <c r="T10" s="214"/>
      <c r="U10" s="214"/>
      <c r="V10" s="214"/>
      <c r="W10" s="214"/>
      <c r="X10" s="214"/>
      <c r="Y10" s="214"/>
      <c r="Z10" s="214"/>
      <c r="AA10" s="214"/>
      <c r="AB10" s="214"/>
      <c r="AC10" s="214"/>
      <c r="AD10" s="6"/>
      <c r="AE10" s="6"/>
      <c r="AF10" s="6"/>
    </row>
    <row r="11" spans="1:46" ht="14.25" customHeight="1" x14ac:dyDescent="0.35">
      <c r="B11" s="116" t="s">
        <v>147</v>
      </c>
      <c r="C11" s="117"/>
      <c r="D11" s="117"/>
      <c r="E11" s="117"/>
      <c r="F11" s="117"/>
      <c r="G11" s="117"/>
      <c r="H11" s="117"/>
      <c r="I11" s="117"/>
      <c r="J11" s="117"/>
      <c r="K11" s="117"/>
      <c r="L11" s="214"/>
      <c r="M11" s="214"/>
      <c r="N11" s="214"/>
      <c r="O11" s="214"/>
      <c r="P11" s="214"/>
      <c r="Q11" s="214"/>
      <c r="R11" s="214"/>
      <c r="S11" s="214"/>
      <c r="T11" s="214"/>
      <c r="U11" s="214"/>
      <c r="V11" s="214"/>
      <c r="W11" s="214"/>
      <c r="X11" s="214"/>
      <c r="Y11" s="214"/>
      <c r="Z11" s="214"/>
      <c r="AA11" s="214"/>
      <c r="AB11" s="214"/>
      <c r="AC11" s="214"/>
      <c r="AD11" s="6"/>
      <c r="AE11" s="6"/>
      <c r="AF11" s="6"/>
    </row>
    <row r="12" spans="1:46" ht="25.5" customHeight="1" x14ac:dyDescent="0.35">
      <c r="B12" s="113" t="s">
        <v>426</v>
      </c>
      <c r="C12" s="113"/>
      <c r="D12" s="113"/>
      <c r="E12" s="113"/>
      <c r="F12" s="113"/>
      <c r="G12" s="113"/>
      <c r="H12" s="113"/>
      <c r="I12" s="113"/>
      <c r="J12" s="113"/>
      <c r="K12" s="113"/>
      <c r="L12" s="214"/>
      <c r="M12" s="214"/>
      <c r="N12" s="214"/>
      <c r="O12" s="214"/>
      <c r="P12" s="214"/>
      <c r="Q12" s="214"/>
      <c r="R12" s="214"/>
      <c r="S12" s="214"/>
      <c r="T12" s="214"/>
      <c r="U12" s="214"/>
      <c r="V12" s="214"/>
      <c r="W12" s="214"/>
      <c r="X12" s="214"/>
      <c r="Y12" s="214"/>
      <c r="Z12" s="214"/>
      <c r="AA12" s="214"/>
      <c r="AB12" s="214"/>
      <c r="AC12" s="214"/>
      <c r="AD12" s="6"/>
      <c r="AE12" s="6"/>
      <c r="AF12" s="6"/>
    </row>
    <row r="13" spans="1:46" ht="25.5" customHeight="1" x14ac:dyDescent="0.35">
      <c r="B13" s="113" t="s">
        <v>148</v>
      </c>
      <c r="C13" s="113"/>
      <c r="D13" s="113"/>
      <c r="E13" s="113"/>
      <c r="F13" s="113"/>
      <c r="G13" s="113"/>
      <c r="H13" s="113"/>
      <c r="I13" s="113"/>
      <c r="J13" s="113"/>
      <c r="K13" s="113"/>
      <c r="L13" s="214"/>
      <c r="M13" s="214"/>
      <c r="N13" s="214"/>
      <c r="O13" s="214"/>
      <c r="P13" s="214"/>
      <c r="Q13" s="214"/>
      <c r="R13" s="214"/>
      <c r="S13" s="214"/>
      <c r="T13" s="214"/>
      <c r="U13" s="214"/>
      <c r="V13" s="214"/>
      <c r="W13" s="214"/>
      <c r="X13" s="214"/>
      <c r="Y13" s="214"/>
      <c r="Z13" s="214"/>
      <c r="AA13" s="214"/>
      <c r="AB13" s="214"/>
      <c r="AC13" s="214"/>
      <c r="AD13" s="6"/>
      <c r="AE13" s="6"/>
      <c r="AF13" s="6"/>
    </row>
    <row r="14" spans="1:46" ht="25.5" customHeight="1" x14ac:dyDescent="0.35">
      <c r="B14" s="113" t="s">
        <v>153</v>
      </c>
      <c r="C14" s="113"/>
      <c r="D14" s="113"/>
      <c r="E14" s="113"/>
      <c r="F14" s="113"/>
      <c r="G14" s="113"/>
      <c r="H14" s="113"/>
      <c r="I14" s="113"/>
      <c r="J14" s="113"/>
      <c r="K14" s="113"/>
      <c r="L14" s="219"/>
      <c r="M14" s="214"/>
      <c r="N14" s="214"/>
      <c r="O14" s="214"/>
      <c r="P14" s="214"/>
      <c r="Q14" s="214"/>
      <c r="R14" s="214"/>
      <c r="S14" s="214"/>
      <c r="T14" s="214"/>
      <c r="U14" s="214"/>
      <c r="V14" s="214"/>
      <c r="W14" s="214"/>
      <c r="X14" s="214"/>
      <c r="Y14" s="214"/>
      <c r="Z14" s="214"/>
      <c r="AA14" s="214"/>
      <c r="AB14" s="214"/>
      <c r="AC14" s="214"/>
      <c r="AD14" s="6"/>
      <c r="AE14" s="6"/>
      <c r="AF14" s="6"/>
    </row>
    <row r="15" spans="1:46" ht="15" customHeight="1" x14ac:dyDescent="0.35">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6"/>
      <c r="AE15" s="6"/>
      <c r="AF15" s="6"/>
    </row>
    <row r="16" spans="1:46" ht="15" customHeight="1" x14ac:dyDescent="0.35">
      <c r="B16" s="120" t="s">
        <v>180</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6"/>
      <c r="AE16" s="6"/>
      <c r="AF16" s="6"/>
    </row>
    <row r="17" spans="2:32" ht="25.5" customHeight="1" x14ac:dyDescent="0.35">
      <c r="B17" s="71" t="s">
        <v>156</v>
      </c>
      <c r="C17" s="71"/>
      <c r="D17" s="71"/>
      <c r="E17" s="71"/>
      <c r="F17" s="71"/>
      <c r="G17" s="71"/>
      <c r="H17" s="71"/>
      <c r="I17" s="71"/>
      <c r="J17" s="71"/>
      <c r="K17" s="71"/>
      <c r="L17" s="220"/>
      <c r="M17" s="221"/>
      <c r="N17" s="221"/>
      <c r="O17" s="221"/>
      <c r="P17" s="221"/>
      <c r="Q17" s="221"/>
      <c r="R17" s="221"/>
      <c r="S17" s="221"/>
      <c r="T17" s="221"/>
      <c r="U17" s="221"/>
      <c r="V17" s="221"/>
      <c r="W17" s="221"/>
      <c r="X17" s="221"/>
      <c r="Y17" s="221"/>
      <c r="Z17" s="221"/>
      <c r="AA17" s="221"/>
      <c r="AB17" s="221"/>
      <c r="AC17" s="222"/>
      <c r="AD17" s="6"/>
      <c r="AE17" s="6"/>
      <c r="AF17" s="6"/>
    </row>
    <row r="18" spans="2:32" ht="25.5" customHeight="1" x14ac:dyDescent="0.35">
      <c r="B18" s="71" t="s">
        <v>157</v>
      </c>
      <c r="C18" s="71"/>
      <c r="D18" s="71"/>
      <c r="E18" s="71"/>
      <c r="F18" s="71"/>
      <c r="G18" s="71"/>
      <c r="H18" s="71"/>
      <c r="I18" s="71"/>
      <c r="J18" s="71"/>
      <c r="K18" s="71"/>
      <c r="L18" s="223"/>
      <c r="M18" s="224"/>
      <c r="N18" s="224"/>
      <c r="O18" s="224"/>
      <c r="P18" s="224"/>
      <c r="Q18" s="224"/>
      <c r="R18" s="224"/>
      <c r="S18" s="224"/>
      <c r="T18" s="224"/>
      <c r="U18" s="224"/>
      <c r="V18" s="224"/>
      <c r="W18" s="224"/>
      <c r="X18" s="224"/>
      <c r="Y18" s="224"/>
      <c r="Z18" s="224"/>
      <c r="AA18" s="224"/>
      <c r="AB18" s="224"/>
      <c r="AC18" s="225"/>
      <c r="AD18" s="6"/>
      <c r="AE18" s="6"/>
      <c r="AF18" s="6"/>
    </row>
    <row r="19" spans="2:32" ht="25.5" customHeight="1" x14ac:dyDescent="0.35">
      <c r="B19" s="71" t="s">
        <v>158</v>
      </c>
      <c r="C19" s="71"/>
      <c r="D19" s="71"/>
      <c r="E19" s="71"/>
      <c r="F19" s="71"/>
      <c r="G19" s="71"/>
      <c r="H19" s="71"/>
      <c r="I19" s="71"/>
      <c r="J19" s="71"/>
      <c r="K19" s="71"/>
      <c r="L19" s="223"/>
      <c r="M19" s="224"/>
      <c r="N19" s="224"/>
      <c r="O19" s="224"/>
      <c r="P19" s="224"/>
      <c r="Q19" s="224"/>
      <c r="R19" s="224"/>
      <c r="S19" s="224"/>
      <c r="T19" s="224"/>
      <c r="U19" s="224"/>
      <c r="V19" s="224"/>
      <c r="W19" s="224"/>
      <c r="X19" s="224"/>
      <c r="Y19" s="224"/>
      <c r="Z19" s="224"/>
      <c r="AA19" s="224"/>
      <c r="AB19" s="224"/>
      <c r="AC19" s="225"/>
      <c r="AD19" s="6"/>
      <c r="AE19" s="6"/>
      <c r="AF19" s="6"/>
    </row>
    <row r="20" spans="2:32" ht="25.5" customHeight="1" x14ac:dyDescent="0.35">
      <c r="B20" s="71" t="s">
        <v>175</v>
      </c>
      <c r="C20" s="71"/>
      <c r="D20" s="71"/>
      <c r="E20" s="71"/>
      <c r="F20" s="71"/>
      <c r="G20" s="71"/>
      <c r="H20" s="71"/>
      <c r="I20" s="71"/>
      <c r="J20" s="71"/>
      <c r="K20" s="71"/>
      <c r="L20" s="223"/>
      <c r="M20" s="224"/>
      <c r="N20" s="224"/>
      <c r="O20" s="224"/>
      <c r="P20" s="224"/>
      <c r="Q20" s="224"/>
      <c r="R20" s="224"/>
      <c r="S20" s="224"/>
      <c r="T20" s="224"/>
      <c r="U20" s="224"/>
      <c r="V20" s="224"/>
      <c r="W20" s="224"/>
      <c r="X20" s="224"/>
      <c r="Y20" s="224"/>
      <c r="Z20" s="224"/>
      <c r="AA20" s="224"/>
      <c r="AB20" s="224"/>
      <c r="AC20" s="225"/>
      <c r="AD20" s="6"/>
      <c r="AE20" s="6"/>
      <c r="AF20" s="6"/>
    </row>
    <row r="21" spans="2:32" ht="25.5" customHeight="1" x14ac:dyDescent="0.35">
      <c r="B21" s="71" t="s">
        <v>159</v>
      </c>
      <c r="C21" s="71"/>
      <c r="D21" s="71"/>
      <c r="E21" s="71"/>
      <c r="F21" s="71"/>
      <c r="G21" s="71"/>
      <c r="H21" s="71"/>
      <c r="I21" s="71"/>
      <c r="J21" s="71"/>
      <c r="K21" s="71"/>
      <c r="L21" s="223"/>
      <c r="M21" s="224"/>
      <c r="N21" s="224"/>
      <c r="O21" s="224"/>
      <c r="P21" s="224"/>
      <c r="Q21" s="224"/>
      <c r="R21" s="224"/>
      <c r="S21" s="224"/>
      <c r="T21" s="224"/>
      <c r="U21" s="224"/>
      <c r="V21" s="224"/>
      <c r="W21" s="224"/>
      <c r="X21" s="224"/>
      <c r="Y21" s="224"/>
      <c r="Z21" s="224"/>
      <c r="AA21" s="224"/>
      <c r="AB21" s="224"/>
      <c r="AC21" s="225"/>
      <c r="AD21" s="6"/>
      <c r="AE21" s="6"/>
      <c r="AF21" s="6"/>
    </row>
    <row r="22" spans="2:32" ht="25.5" customHeight="1" x14ac:dyDescent="0.35">
      <c r="B22" s="76" t="s">
        <v>422</v>
      </c>
      <c r="C22" s="76"/>
      <c r="D22" s="76"/>
      <c r="E22" s="76"/>
      <c r="F22" s="76"/>
      <c r="G22" s="76"/>
      <c r="H22" s="76"/>
      <c r="I22" s="76"/>
      <c r="J22" s="76"/>
      <c r="K22" s="76"/>
      <c r="L22" s="226"/>
      <c r="M22" s="224"/>
      <c r="N22" s="224"/>
      <c r="O22" s="224"/>
      <c r="P22" s="224"/>
      <c r="Q22" s="224"/>
      <c r="R22" s="224"/>
      <c r="S22" s="224"/>
      <c r="T22" s="224"/>
      <c r="U22" s="224"/>
      <c r="V22" s="224"/>
      <c r="W22" s="224"/>
      <c r="X22" s="224"/>
      <c r="Y22" s="224"/>
      <c r="Z22" s="224"/>
      <c r="AA22" s="224"/>
      <c r="AB22" s="224"/>
      <c r="AC22" s="225"/>
      <c r="AD22" s="6"/>
      <c r="AE22" s="6"/>
      <c r="AF22" s="6"/>
    </row>
    <row r="23" spans="2:32" ht="25.5" customHeight="1" x14ac:dyDescent="0.35">
      <c r="B23" s="76" t="s">
        <v>167</v>
      </c>
      <c r="C23" s="76"/>
      <c r="D23" s="76"/>
      <c r="E23" s="76"/>
      <c r="F23" s="76"/>
      <c r="G23" s="76"/>
      <c r="H23" s="76"/>
      <c r="I23" s="76"/>
      <c r="J23" s="76"/>
      <c r="K23" s="76"/>
      <c r="L23" s="223"/>
      <c r="M23" s="224"/>
      <c r="N23" s="224"/>
      <c r="O23" s="224"/>
      <c r="P23" s="224"/>
      <c r="Q23" s="224"/>
      <c r="R23" s="224"/>
      <c r="S23" s="224"/>
      <c r="T23" s="224"/>
      <c r="U23" s="224"/>
      <c r="V23" s="224"/>
      <c r="W23" s="224"/>
      <c r="X23" s="224"/>
      <c r="Y23" s="224"/>
      <c r="Z23" s="224"/>
      <c r="AA23" s="224"/>
      <c r="AB23" s="224"/>
      <c r="AC23" s="225"/>
      <c r="AD23" s="6"/>
      <c r="AE23" s="6"/>
      <c r="AF23" s="6"/>
    </row>
    <row r="24" spans="2:32" ht="25.5" customHeight="1" x14ac:dyDescent="0.35">
      <c r="B24" s="76" t="s">
        <v>177</v>
      </c>
      <c r="C24" s="76"/>
      <c r="D24" s="76"/>
      <c r="E24" s="76"/>
      <c r="F24" s="76"/>
      <c r="G24" s="76"/>
      <c r="H24" s="76"/>
      <c r="I24" s="76"/>
      <c r="J24" s="76"/>
      <c r="K24" s="76"/>
      <c r="L24" s="214"/>
      <c r="M24" s="214"/>
      <c r="N24" s="214"/>
      <c r="O24" s="214"/>
      <c r="P24" s="214"/>
      <c r="Q24" s="214"/>
      <c r="R24" s="214"/>
      <c r="S24" s="214"/>
      <c r="T24" s="214"/>
      <c r="U24" s="214"/>
      <c r="V24" s="214"/>
      <c r="W24" s="214"/>
      <c r="X24" s="214"/>
      <c r="Y24" s="214"/>
      <c r="Z24" s="214"/>
      <c r="AA24" s="214"/>
      <c r="AB24" s="214"/>
      <c r="AC24" s="214"/>
      <c r="AD24" s="6"/>
      <c r="AE24" s="6"/>
      <c r="AF24" s="6"/>
    </row>
    <row r="25" spans="2:32" ht="25.5" customHeight="1" x14ac:dyDescent="0.35">
      <c r="B25" s="76" t="s">
        <v>193</v>
      </c>
      <c r="C25" s="76"/>
      <c r="D25" s="76"/>
      <c r="E25" s="76"/>
      <c r="F25" s="76"/>
      <c r="G25" s="76"/>
      <c r="H25" s="76"/>
      <c r="I25" s="76"/>
      <c r="J25" s="76"/>
      <c r="K25" s="76"/>
      <c r="L25" s="214"/>
      <c r="M25" s="214"/>
      <c r="N25" s="214"/>
      <c r="O25" s="214"/>
      <c r="P25" s="214"/>
      <c r="Q25" s="214"/>
      <c r="R25" s="214"/>
      <c r="S25" s="214"/>
      <c r="T25" s="214"/>
      <c r="U25" s="214"/>
      <c r="V25" s="214"/>
      <c r="W25" s="214"/>
      <c r="X25" s="214"/>
      <c r="Y25" s="214"/>
      <c r="Z25" s="214"/>
      <c r="AA25" s="214"/>
      <c r="AB25" s="214"/>
      <c r="AC25" s="214"/>
      <c r="AD25" s="6"/>
      <c r="AE25" s="6"/>
      <c r="AF25" s="6"/>
    </row>
    <row r="26" spans="2:32" ht="25.5" customHeight="1" x14ac:dyDescent="0.35">
      <c r="B26" s="76" t="s">
        <v>179</v>
      </c>
      <c r="C26" s="76"/>
      <c r="D26" s="76"/>
      <c r="E26" s="76"/>
      <c r="F26" s="76"/>
      <c r="G26" s="76"/>
      <c r="H26" s="76"/>
      <c r="I26" s="76"/>
      <c r="J26" s="76"/>
      <c r="K26" s="76"/>
      <c r="L26" s="214"/>
      <c r="M26" s="214"/>
      <c r="N26" s="214"/>
      <c r="O26" s="214"/>
      <c r="P26" s="214"/>
      <c r="Q26" s="214"/>
      <c r="R26" s="214"/>
      <c r="S26" s="214"/>
      <c r="T26" s="214"/>
      <c r="U26" s="214"/>
      <c r="V26" s="214"/>
      <c r="W26" s="214"/>
      <c r="X26" s="214"/>
      <c r="Y26" s="214"/>
      <c r="Z26" s="214"/>
      <c r="AA26" s="214"/>
      <c r="AB26" s="214"/>
      <c r="AC26" s="214"/>
      <c r="AD26" s="6"/>
      <c r="AE26" s="6"/>
      <c r="AF26" s="6"/>
    </row>
    <row r="27" spans="2:32" ht="25.5" customHeight="1" x14ac:dyDescent="0.35">
      <c r="B27" s="76" t="s">
        <v>186</v>
      </c>
      <c r="C27" s="76"/>
      <c r="D27" s="76"/>
      <c r="E27" s="76"/>
      <c r="F27" s="76"/>
      <c r="G27" s="76"/>
      <c r="H27" s="76"/>
      <c r="I27" s="76"/>
      <c r="J27" s="76"/>
      <c r="K27" s="76"/>
      <c r="L27" s="214"/>
      <c r="M27" s="214"/>
      <c r="N27" s="214"/>
      <c r="O27" s="214"/>
      <c r="P27" s="214"/>
      <c r="Q27" s="214"/>
      <c r="R27" s="214"/>
      <c r="S27" s="214"/>
      <c r="T27" s="214"/>
      <c r="U27" s="214"/>
      <c r="V27" s="214"/>
      <c r="W27" s="214"/>
      <c r="X27" s="214"/>
      <c r="Y27" s="214"/>
      <c r="Z27" s="214"/>
      <c r="AA27" s="214"/>
      <c r="AB27" s="214"/>
      <c r="AC27" s="214"/>
      <c r="AD27" s="6"/>
      <c r="AE27" s="6"/>
      <c r="AF27" s="6"/>
    </row>
    <row r="28" spans="2:32" ht="9" customHeight="1" x14ac:dyDescent="0.35">
      <c r="B28" s="92" t="s">
        <v>166</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6"/>
      <c r="AE28" s="6"/>
      <c r="AF28" s="6"/>
    </row>
    <row r="29" spans="2:32" ht="15" customHeight="1" x14ac:dyDescent="0.35">
      <c r="B29" s="80" t="s">
        <v>176</v>
      </c>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2"/>
      <c r="AD29" s="6"/>
      <c r="AE29" s="6"/>
      <c r="AF29" s="6"/>
    </row>
    <row r="30" spans="2:32" ht="25.5" customHeight="1" x14ac:dyDescent="0.35">
      <c r="B30" s="127" t="s">
        <v>162</v>
      </c>
      <c r="C30" s="128"/>
      <c r="D30" s="128"/>
      <c r="E30" s="128"/>
      <c r="F30" s="128"/>
      <c r="G30" s="128"/>
      <c r="H30" s="128"/>
      <c r="I30" s="128"/>
      <c r="J30" s="128"/>
      <c r="K30" s="8"/>
      <c r="L30" s="127" t="s">
        <v>185</v>
      </c>
      <c r="M30" s="128"/>
      <c r="N30" s="128"/>
      <c r="O30" s="128"/>
      <c r="P30" s="128"/>
      <c r="Q30" s="128"/>
      <c r="R30" s="128"/>
      <c r="S30" s="128"/>
      <c r="T30" s="128"/>
      <c r="U30" s="227"/>
      <c r="V30" s="228"/>
      <c r="W30" s="228"/>
      <c r="X30" s="228"/>
      <c r="Y30" s="228"/>
      <c r="Z30" s="228"/>
      <c r="AA30" s="228"/>
      <c r="AB30" s="228"/>
      <c r="AC30" s="229"/>
      <c r="AD30" s="6"/>
      <c r="AE30" s="6"/>
      <c r="AF30" s="6"/>
    </row>
    <row r="31" spans="2:32" ht="25.5" customHeight="1" x14ac:dyDescent="0.35">
      <c r="B31" s="127" t="s">
        <v>165</v>
      </c>
      <c r="C31" s="128"/>
      <c r="D31" s="128"/>
      <c r="E31" s="128"/>
      <c r="F31" s="128"/>
      <c r="G31" s="128"/>
      <c r="H31" s="128"/>
      <c r="I31" s="128"/>
      <c r="J31" s="128"/>
      <c r="K31" s="8"/>
      <c r="L31" s="127" t="s">
        <v>164</v>
      </c>
      <c r="M31" s="128"/>
      <c r="N31" s="128"/>
      <c r="O31" s="128"/>
      <c r="P31" s="128"/>
      <c r="Q31" s="128"/>
      <c r="R31" s="128"/>
      <c r="S31" s="128"/>
      <c r="T31" s="128"/>
      <c r="U31" s="227"/>
      <c r="V31" s="228"/>
      <c r="W31" s="228"/>
      <c r="X31" s="228"/>
      <c r="Y31" s="228"/>
      <c r="Z31" s="228"/>
      <c r="AA31" s="228"/>
      <c r="AB31" s="228"/>
      <c r="AC31" s="229"/>
      <c r="AD31" s="6"/>
      <c r="AE31" s="6"/>
      <c r="AF31" s="6"/>
    </row>
    <row r="32" spans="2:32" ht="25.5" customHeight="1" x14ac:dyDescent="0.35">
      <c r="B32" s="127" t="s">
        <v>423</v>
      </c>
      <c r="C32" s="128"/>
      <c r="D32" s="128"/>
      <c r="E32" s="128"/>
      <c r="F32" s="128"/>
      <c r="G32" s="128"/>
      <c r="H32" s="128"/>
      <c r="I32" s="128"/>
      <c r="J32" s="128"/>
      <c r="K32" s="8"/>
      <c r="L32" s="127" t="s">
        <v>163</v>
      </c>
      <c r="M32" s="128"/>
      <c r="N32" s="128"/>
      <c r="O32" s="128"/>
      <c r="P32" s="128"/>
      <c r="Q32" s="128"/>
      <c r="R32" s="128"/>
      <c r="S32" s="128"/>
      <c r="T32" s="128"/>
      <c r="U32" s="227"/>
      <c r="V32" s="228"/>
      <c r="W32" s="228"/>
      <c r="X32" s="228"/>
      <c r="Y32" s="228"/>
      <c r="Z32" s="228"/>
      <c r="AA32" s="228"/>
      <c r="AB32" s="228"/>
      <c r="AC32" s="229"/>
      <c r="AD32" s="6"/>
      <c r="AE32" s="6"/>
      <c r="AF32" s="6"/>
    </row>
    <row r="33" spans="2:32" ht="9" customHeight="1" x14ac:dyDescent="0.35">
      <c r="B33" s="92"/>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130"/>
      <c r="AD33" s="6"/>
      <c r="AE33" s="6"/>
      <c r="AF33" s="6"/>
    </row>
    <row r="34" spans="2:32" ht="15" customHeight="1" x14ac:dyDescent="0.35">
      <c r="B34" s="80" t="s">
        <v>130</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2"/>
      <c r="AD34" s="6"/>
      <c r="AE34" s="6"/>
      <c r="AF34" s="6"/>
    </row>
    <row r="35" spans="2:32" ht="15" customHeight="1" x14ac:dyDescent="0.35">
      <c r="B35" s="230"/>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2"/>
      <c r="AD35" s="6"/>
      <c r="AE35" s="6"/>
      <c r="AF35" s="6"/>
    </row>
    <row r="36" spans="2:32" ht="25.5" customHeight="1" x14ac:dyDescent="0.35">
      <c r="B36" s="233"/>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5"/>
      <c r="AD36" s="6"/>
      <c r="AE36" s="6"/>
      <c r="AF36" s="6"/>
    </row>
    <row r="37" spans="2:32" ht="9" customHeight="1" x14ac:dyDescent="0.35">
      <c r="B37" s="77"/>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9"/>
      <c r="AD37" s="6"/>
      <c r="AE37" s="6"/>
      <c r="AF37" s="6"/>
    </row>
    <row r="38" spans="2:32" ht="15" customHeight="1" x14ac:dyDescent="0.35">
      <c r="B38" s="80" t="s">
        <v>154</v>
      </c>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2"/>
      <c r="AD38" s="6"/>
    </row>
    <row r="39" spans="2:32" ht="30" customHeight="1" x14ac:dyDescent="0.35">
      <c r="B39" s="202"/>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4"/>
    </row>
    <row r="40" spans="2:32" ht="30" customHeight="1" x14ac:dyDescent="0.35">
      <c r="B40" s="205"/>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7"/>
      <c r="AE40" s="6"/>
    </row>
    <row r="41" spans="2:32" ht="30" customHeight="1" x14ac:dyDescent="0.35">
      <c r="B41" s="205"/>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7"/>
    </row>
    <row r="42" spans="2:32" ht="22.5" customHeight="1" x14ac:dyDescent="0.35">
      <c r="B42" s="205"/>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7"/>
    </row>
    <row r="43" spans="2:32" ht="217.5" customHeight="1" x14ac:dyDescent="0.35">
      <c r="B43" s="208"/>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10"/>
    </row>
    <row r="44" spans="2:32" ht="13.5" customHeight="1" x14ac:dyDescent="0.35">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row>
    <row r="45" spans="2:32" ht="15" customHeight="1" x14ac:dyDescent="0.35">
      <c r="B45" s="129" t="s">
        <v>404</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row>
    <row r="46" spans="2:32" ht="15" customHeight="1" x14ac:dyDescent="0.35">
      <c r="B46" s="71" t="s">
        <v>194</v>
      </c>
      <c r="C46" s="71"/>
      <c r="D46" s="71"/>
      <c r="E46" s="71"/>
      <c r="F46" s="71"/>
      <c r="G46" s="71"/>
      <c r="H46" s="71"/>
      <c r="I46" s="71"/>
      <c r="J46" s="71"/>
      <c r="K46" s="71"/>
      <c r="L46" s="214"/>
      <c r="M46" s="214"/>
      <c r="N46" s="214"/>
      <c r="O46" s="214"/>
      <c r="P46" s="214"/>
      <c r="Q46" s="214"/>
      <c r="R46" s="214"/>
      <c r="S46" s="214"/>
      <c r="T46" s="214"/>
      <c r="U46" s="214"/>
      <c r="V46" s="214"/>
      <c r="W46" s="214"/>
      <c r="X46" s="214"/>
      <c r="Y46" s="214"/>
      <c r="Z46" s="214"/>
      <c r="AA46" s="214"/>
      <c r="AB46" s="214"/>
      <c r="AC46" s="214"/>
    </row>
    <row r="47" spans="2:32" ht="15" customHeight="1" x14ac:dyDescent="0.35">
      <c r="B47" s="73" t="s">
        <v>405</v>
      </c>
      <c r="C47" s="74"/>
      <c r="D47" s="74"/>
      <c r="E47" s="74"/>
      <c r="F47" s="74"/>
      <c r="G47" s="74"/>
      <c r="H47" s="74"/>
      <c r="I47" s="74"/>
      <c r="J47" s="74"/>
      <c r="K47" s="75"/>
      <c r="L47" s="44"/>
      <c r="M47" s="45"/>
      <c r="N47" s="45"/>
      <c r="O47" s="45"/>
      <c r="P47" s="45"/>
      <c r="Q47" s="45"/>
      <c r="R47" s="45"/>
      <c r="S47" s="45"/>
      <c r="T47" s="45"/>
      <c r="U47" s="45"/>
      <c r="V47" s="45"/>
      <c r="W47" s="45"/>
      <c r="X47" s="45"/>
      <c r="Y47" s="45"/>
      <c r="Z47" s="45"/>
      <c r="AA47" s="45"/>
      <c r="AB47" s="45"/>
      <c r="AC47" s="46"/>
      <c r="AD47" s="16"/>
      <c r="AE47" s="16"/>
    </row>
    <row r="48" spans="2:32" ht="15" customHeight="1" x14ac:dyDescent="0.35">
      <c r="B48" s="71" t="s">
        <v>156</v>
      </c>
      <c r="C48" s="71"/>
      <c r="D48" s="71"/>
      <c r="E48" s="71"/>
      <c r="F48" s="71"/>
      <c r="G48" s="71"/>
      <c r="H48" s="71"/>
      <c r="I48" s="71"/>
      <c r="J48" s="71"/>
      <c r="K48" s="71"/>
      <c r="L48" s="220"/>
      <c r="M48" s="221"/>
      <c r="N48" s="221"/>
      <c r="O48" s="221"/>
      <c r="P48" s="221"/>
      <c r="Q48" s="221"/>
      <c r="R48" s="221"/>
      <c r="S48" s="221"/>
      <c r="T48" s="221"/>
      <c r="U48" s="221"/>
      <c r="V48" s="221"/>
      <c r="W48" s="221"/>
      <c r="X48" s="221"/>
      <c r="Y48" s="221"/>
      <c r="Z48" s="221"/>
      <c r="AA48" s="221"/>
      <c r="AB48" s="221"/>
      <c r="AC48" s="222"/>
    </row>
    <row r="49" spans="2:31" ht="15" customHeight="1" x14ac:dyDescent="0.35">
      <c r="B49" s="71" t="s">
        <v>157</v>
      </c>
      <c r="C49" s="71"/>
      <c r="D49" s="71"/>
      <c r="E49" s="71"/>
      <c r="F49" s="71"/>
      <c r="G49" s="71"/>
      <c r="H49" s="71"/>
      <c r="I49" s="71"/>
      <c r="J49" s="71"/>
      <c r="K49" s="71"/>
      <c r="L49" s="223"/>
      <c r="M49" s="224"/>
      <c r="N49" s="224"/>
      <c r="O49" s="224"/>
      <c r="P49" s="224"/>
      <c r="Q49" s="224"/>
      <c r="R49" s="224"/>
      <c r="S49" s="224"/>
      <c r="T49" s="224"/>
      <c r="U49" s="224"/>
      <c r="V49" s="224"/>
      <c r="W49" s="224"/>
      <c r="X49" s="224"/>
      <c r="Y49" s="224"/>
      <c r="Z49" s="224"/>
      <c r="AA49" s="224"/>
      <c r="AB49" s="224"/>
      <c r="AC49" s="225"/>
    </row>
    <row r="50" spans="2:31" ht="15" customHeight="1" x14ac:dyDescent="0.35">
      <c r="B50" s="71" t="s">
        <v>181</v>
      </c>
      <c r="C50" s="71"/>
      <c r="D50" s="71"/>
      <c r="E50" s="71"/>
      <c r="F50" s="71"/>
      <c r="G50" s="71"/>
      <c r="H50" s="71"/>
      <c r="I50" s="71"/>
      <c r="J50" s="71"/>
      <c r="K50" s="71"/>
      <c r="L50" s="223"/>
      <c r="M50" s="224"/>
      <c r="N50" s="224"/>
      <c r="O50" s="224"/>
      <c r="P50" s="224"/>
      <c r="Q50" s="224"/>
      <c r="R50" s="224"/>
      <c r="S50" s="224"/>
      <c r="T50" s="224"/>
      <c r="U50" s="224"/>
      <c r="V50" s="224"/>
      <c r="W50" s="224"/>
      <c r="X50" s="224"/>
      <c r="Y50" s="224"/>
      <c r="Z50" s="224"/>
      <c r="AA50" s="224"/>
      <c r="AB50" s="224"/>
      <c r="AC50" s="225"/>
      <c r="AD50" s="16"/>
      <c r="AE50" s="16"/>
    </row>
    <row r="51" spans="2:31" ht="15" customHeight="1" x14ac:dyDescent="0.35">
      <c r="B51" s="71" t="s">
        <v>202</v>
      </c>
      <c r="C51" s="71"/>
      <c r="D51" s="71"/>
      <c r="E51" s="71"/>
      <c r="F51" s="71"/>
      <c r="G51" s="71"/>
      <c r="H51" s="71"/>
      <c r="I51" s="71"/>
      <c r="J51" s="71"/>
      <c r="K51" s="71"/>
      <c r="L51" s="214"/>
      <c r="M51" s="214"/>
      <c r="N51" s="214"/>
      <c r="O51" s="214"/>
      <c r="P51" s="214"/>
      <c r="Q51" s="214"/>
      <c r="R51" s="214"/>
      <c r="S51" s="214"/>
      <c r="T51" s="214"/>
      <c r="U51" s="214"/>
      <c r="V51" s="214"/>
      <c r="W51" s="214"/>
      <c r="X51" s="214"/>
      <c r="Y51" s="214"/>
      <c r="Z51" s="214"/>
      <c r="AA51" s="214"/>
      <c r="AB51" s="214"/>
      <c r="AC51" s="214"/>
      <c r="AD51" s="16"/>
      <c r="AE51" s="16"/>
    </row>
    <row r="52" spans="2:31" ht="15" customHeight="1" x14ac:dyDescent="0.35">
      <c r="B52" s="71" t="s">
        <v>203</v>
      </c>
      <c r="C52" s="71"/>
      <c r="D52" s="71"/>
      <c r="E52" s="71"/>
      <c r="F52" s="71"/>
      <c r="G52" s="71"/>
      <c r="H52" s="71"/>
      <c r="I52" s="71"/>
      <c r="J52" s="71"/>
      <c r="K52" s="71"/>
      <c r="L52" s="214"/>
      <c r="M52" s="214"/>
      <c r="N52" s="214"/>
      <c r="O52" s="214"/>
      <c r="P52" s="214"/>
      <c r="Q52" s="214"/>
      <c r="R52" s="214"/>
      <c r="S52" s="214"/>
      <c r="T52" s="214"/>
      <c r="U52" s="214"/>
      <c r="V52" s="214"/>
      <c r="W52" s="214"/>
      <c r="X52" s="214"/>
      <c r="Y52" s="214"/>
      <c r="Z52" s="214"/>
      <c r="AA52" s="214"/>
      <c r="AB52" s="214"/>
      <c r="AC52" s="214"/>
      <c r="AD52" s="16"/>
      <c r="AE52" s="16"/>
    </row>
    <row r="53" spans="2:31" ht="15" customHeight="1" x14ac:dyDescent="0.35">
      <c r="B53" s="73" t="s">
        <v>406</v>
      </c>
      <c r="C53" s="74"/>
      <c r="D53" s="74"/>
      <c r="E53" s="74"/>
      <c r="F53" s="74"/>
      <c r="G53" s="74"/>
      <c r="H53" s="74"/>
      <c r="I53" s="74"/>
      <c r="J53" s="74"/>
      <c r="K53" s="75"/>
      <c r="L53" s="44"/>
      <c r="M53" s="45"/>
      <c r="N53" s="45"/>
      <c r="O53" s="45"/>
      <c r="P53" s="45"/>
      <c r="Q53" s="45"/>
      <c r="R53" s="45"/>
      <c r="S53" s="45"/>
      <c r="T53" s="45"/>
      <c r="U53" s="45"/>
      <c r="V53" s="45"/>
      <c r="W53" s="45"/>
      <c r="X53" s="45"/>
      <c r="Y53" s="45"/>
      <c r="Z53" s="45"/>
      <c r="AA53" s="45"/>
      <c r="AB53" s="45"/>
      <c r="AC53" s="46"/>
      <c r="AD53" s="16"/>
      <c r="AE53" s="16"/>
    </row>
    <row r="54" spans="2:31" ht="15" customHeight="1" x14ac:dyDescent="0.35">
      <c r="B54" s="71" t="s">
        <v>156</v>
      </c>
      <c r="C54" s="71"/>
      <c r="D54" s="71"/>
      <c r="E54" s="71"/>
      <c r="F54" s="71"/>
      <c r="G54" s="71"/>
      <c r="H54" s="71"/>
      <c r="I54" s="71"/>
      <c r="J54" s="71"/>
      <c r="K54" s="71"/>
      <c r="L54" s="220"/>
      <c r="M54" s="221"/>
      <c r="N54" s="221"/>
      <c r="O54" s="221"/>
      <c r="P54" s="221"/>
      <c r="Q54" s="221"/>
      <c r="R54" s="221"/>
      <c r="S54" s="221"/>
      <c r="T54" s="221"/>
      <c r="U54" s="221"/>
      <c r="V54" s="221"/>
      <c r="W54" s="221"/>
      <c r="X54" s="221"/>
      <c r="Y54" s="221"/>
      <c r="Z54" s="221"/>
      <c r="AA54" s="221"/>
      <c r="AB54" s="221"/>
      <c r="AC54" s="222"/>
    </row>
    <row r="55" spans="2:31" ht="15" customHeight="1" x14ac:dyDescent="0.35">
      <c r="B55" s="71" t="s">
        <v>157</v>
      </c>
      <c r="C55" s="71"/>
      <c r="D55" s="71"/>
      <c r="E55" s="71"/>
      <c r="F55" s="71"/>
      <c r="G55" s="71"/>
      <c r="H55" s="71"/>
      <c r="I55" s="71"/>
      <c r="J55" s="71"/>
      <c r="K55" s="71"/>
      <c r="L55" s="223"/>
      <c r="M55" s="224"/>
      <c r="N55" s="224"/>
      <c r="O55" s="224"/>
      <c r="P55" s="224"/>
      <c r="Q55" s="224"/>
      <c r="R55" s="224"/>
      <c r="S55" s="224"/>
      <c r="T55" s="224"/>
      <c r="U55" s="224"/>
      <c r="V55" s="224"/>
      <c r="W55" s="224"/>
      <c r="X55" s="224"/>
      <c r="Y55" s="224"/>
      <c r="Z55" s="224"/>
      <c r="AA55" s="224"/>
      <c r="AB55" s="224"/>
      <c r="AC55" s="225"/>
    </row>
    <row r="56" spans="2:31" ht="15" customHeight="1" x14ac:dyDescent="0.35">
      <c r="B56" s="71" t="s">
        <v>181</v>
      </c>
      <c r="C56" s="71"/>
      <c r="D56" s="71"/>
      <c r="E56" s="71"/>
      <c r="F56" s="71"/>
      <c r="G56" s="71"/>
      <c r="H56" s="71"/>
      <c r="I56" s="71"/>
      <c r="J56" s="71"/>
      <c r="K56" s="71"/>
      <c r="L56" s="223"/>
      <c r="M56" s="224"/>
      <c r="N56" s="224"/>
      <c r="O56" s="224"/>
      <c r="P56" s="224"/>
      <c r="Q56" s="224"/>
      <c r="R56" s="224"/>
      <c r="S56" s="224"/>
      <c r="T56" s="224"/>
      <c r="U56" s="224"/>
      <c r="V56" s="224"/>
      <c r="W56" s="224"/>
      <c r="X56" s="224"/>
      <c r="Y56" s="224"/>
      <c r="Z56" s="224"/>
      <c r="AA56" s="224"/>
      <c r="AB56" s="224"/>
      <c r="AC56" s="225"/>
      <c r="AD56" s="16"/>
      <c r="AE56" s="16"/>
    </row>
    <row r="57" spans="2:31" ht="15" customHeight="1" x14ac:dyDescent="0.35">
      <c r="B57" s="71" t="s">
        <v>202</v>
      </c>
      <c r="C57" s="71"/>
      <c r="D57" s="71"/>
      <c r="E57" s="71"/>
      <c r="F57" s="71"/>
      <c r="G57" s="71"/>
      <c r="H57" s="71"/>
      <c r="I57" s="71"/>
      <c r="J57" s="71"/>
      <c r="K57" s="71"/>
      <c r="L57" s="214"/>
      <c r="M57" s="214"/>
      <c r="N57" s="214"/>
      <c r="O57" s="214"/>
      <c r="P57" s="214"/>
      <c r="Q57" s="214"/>
      <c r="R57" s="214"/>
      <c r="S57" s="214"/>
      <c r="T57" s="214"/>
      <c r="U57" s="214"/>
      <c r="V57" s="214"/>
      <c r="W57" s="214"/>
      <c r="X57" s="214"/>
      <c r="Y57" s="214"/>
      <c r="Z57" s="214"/>
      <c r="AA57" s="214"/>
      <c r="AB57" s="214"/>
      <c r="AC57" s="214"/>
      <c r="AD57" s="16"/>
      <c r="AE57" s="16"/>
    </row>
    <row r="58" spans="2:31" ht="15" customHeight="1" x14ac:dyDescent="0.35">
      <c r="B58" s="71" t="s">
        <v>203</v>
      </c>
      <c r="C58" s="71"/>
      <c r="D58" s="71"/>
      <c r="E58" s="71"/>
      <c r="F58" s="71"/>
      <c r="G58" s="71"/>
      <c r="H58" s="71"/>
      <c r="I58" s="71"/>
      <c r="J58" s="71"/>
      <c r="K58" s="71"/>
      <c r="L58" s="214"/>
      <c r="M58" s="214"/>
      <c r="N58" s="214"/>
      <c r="O58" s="214"/>
      <c r="P58" s="214"/>
      <c r="Q58" s="214"/>
      <c r="R58" s="214"/>
      <c r="S58" s="214"/>
      <c r="T58" s="214"/>
      <c r="U58" s="214"/>
      <c r="V58" s="214"/>
      <c r="W58" s="214"/>
      <c r="X58" s="214"/>
      <c r="Y58" s="214"/>
      <c r="Z58" s="214"/>
      <c r="AA58" s="214"/>
      <c r="AB58" s="214"/>
      <c r="AC58" s="214"/>
      <c r="AD58" s="16"/>
      <c r="AE58" s="16"/>
    </row>
    <row r="59" spans="2:31" ht="15" customHeight="1" x14ac:dyDescent="0.3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6"/>
      <c r="AE59" s="16"/>
    </row>
    <row r="60" spans="2:31" ht="15" customHeight="1" x14ac:dyDescent="0.35">
      <c r="B60" s="120" t="s">
        <v>160</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6"/>
      <c r="AE60" s="16"/>
    </row>
    <row r="61" spans="2:31" ht="15" customHeight="1" x14ac:dyDescent="0.35">
      <c r="B61" s="80" t="s">
        <v>5</v>
      </c>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2"/>
    </row>
    <row r="62" spans="2:31" ht="25.5" customHeight="1" x14ac:dyDescent="0.35">
      <c r="B62" s="137"/>
      <c r="C62" s="138"/>
      <c r="D62" s="138"/>
      <c r="E62" s="138"/>
      <c r="F62" s="138"/>
      <c r="G62" s="138"/>
      <c r="H62" s="138"/>
      <c r="I62" s="138"/>
      <c r="J62" s="139"/>
      <c r="K62" s="140" t="s">
        <v>7</v>
      </c>
      <c r="L62" s="141"/>
      <c r="M62" s="142"/>
      <c r="N62" s="140" t="s">
        <v>8</v>
      </c>
      <c r="O62" s="141"/>
      <c r="P62" s="141"/>
      <c r="Q62" s="141"/>
      <c r="R62" s="141"/>
      <c r="S62" s="141"/>
      <c r="T62" s="142"/>
      <c r="U62" s="140" t="s">
        <v>9</v>
      </c>
      <c r="V62" s="141"/>
      <c r="W62" s="141"/>
      <c r="X62" s="141"/>
      <c r="Y62" s="141"/>
      <c r="Z62" s="141"/>
      <c r="AA62" s="141"/>
      <c r="AB62" s="141"/>
      <c r="AC62" s="142"/>
    </row>
    <row r="63" spans="2:31" ht="25.5" customHeight="1" x14ac:dyDescent="0.35">
      <c r="B63" s="143" t="s">
        <v>6</v>
      </c>
      <c r="C63" s="144"/>
      <c r="D63" s="144"/>
      <c r="E63" s="144"/>
      <c r="F63" s="144"/>
      <c r="G63" s="144"/>
      <c r="H63" s="144"/>
      <c r="I63" s="144"/>
      <c r="J63" s="145"/>
      <c r="K63" s="211"/>
      <c r="L63" s="212"/>
      <c r="M63" s="213"/>
      <c r="N63" s="236"/>
      <c r="O63" s="237"/>
      <c r="P63" s="237"/>
      <c r="Q63" s="237"/>
      <c r="R63" s="237"/>
      <c r="S63" s="237"/>
      <c r="T63" s="238"/>
      <c r="U63" s="152">
        <f>K63+N63</f>
        <v>0</v>
      </c>
      <c r="V63" s="153"/>
      <c r="W63" s="153"/>
      <c r="X63" s="153"/>
      <c r="Y63" s="153"/>
      <c r="Z63" s="153"/>
      <c r="AA63" s="153"/>
      <c r="AB63" s="153"/>
      <c r="AC63" s="154"/>
    </row>
    <row r="64" spans="2:31" ht="25.5" customHeight="1" x14ac:dyDescent="0.35">
      <c r="B64" s="102" t="s">
        <v>10</v>
      </c>
      <c r="C64" s="103"/>
      <c r="D64" s="103"/>
      <c r="E64" s="103"/>
      <c r="F64" s="103"/>
      <c r="G64" s="103"/>
      <c r="H64" s="103"/>
      <c r="I64" s="103"/>
      <c r="J64" s="104"/>
      <c r="K64" s="152">
        <f>SUM(K65,K66)</f>
        <v>0</v>
      </c>
      <c r="L64" s="153"/>
      <c r="M64" s="154"/>
      <c r="N64" s="152">
        <f>SUM(N65,N66)</f>
        <v>0</v>
      </c>
      <c r="O64" s="153"/>
      <c r="P64" s="153"/>
      <c r="Q64" s="153"/>
      <c r="R64" s="153"/>
      <c r="S64" s="153"/>
      <c r="T64" s="154"/>
      <c r="U64" s="152">
        <f>K64+N64</f>
        <v>0</v>
      </c>
      <c r="V64" s="153"/>
      <c r="W64" s="153"/>
      <c r="X64" s="153"/>
      <c r="Y64" s="153"/>
      <c r="Z64" s="153"/>
      <c r="AA64" s="153"/>
      <c r="AB64" s="153"/>
      <c r="AC64" s="154"/>
    </row>
    <row r="65" spans="2:32" ht="15" customHeight="1" x14ac:dyDescent="0.35">
      <c r="B65" s="155"/>
      <c r="C65" s="157" t="s">
        <v>168</v>
      </c>
      <c r="D65" s="158"/>
      <c r="E65" s="158"/>
      <c r="F65" s="158"/>
      <c r="G65" s="74"/>
      <c r="H65" s="74"/>
      <c r="I65" s="74"/>
      <c r="J65" s="75"/>
      <c r="K65" s="211"/>
      <c r="L65" s="212"/>
      <c r="M65" s="213"/>
      <c r="N65" s="212"/>
      <c r="O65" s="212"/>
      <c r="P65" s="212"/>
      <c r="Q65" s="212"/>
      <c r="R65" s="212"/>
      <c r="S65" s="212"/>
      <c r="T65" s="213"/>
      <c r="U65" s="152">
        <f>K65+N65</f>
        <v>0</v>
      </c>
      <c r="V65" s="153"/>
      <c r="W65" s="153"/>
      <c r="X65" s="153"/>
      <c r="Y65" s="153"/>
      <c r="Z65" s="153"/>
      <c r="AA65" s="153"/>
      <c r="AB65" s="153"/>
      <c r="AC65" s="154"/>
    </row>
    <row r="66" spans="2:32" ht="15" customHeight="1" x14ac:dyDescent="0.35">
      <c r="B66" s="156"/>
      <c r="C66" s="157" t="s">
        <v>0</v>
      </c>
      <c r="D66" s="158"/>
      <c r="E66" s="158"/>
      <c r="F66" s="158"/>
      <c r="G66" s="74"/>
      <c r="H66" s="74"/>
      <c r="I66" s="74"/>
      <c r="J66" s="75"/>
      <c r="K66" s="211"/>
      <c r="L66" s="212"/>
      <c r="M66" s="213"/>
      <c r="N66" s="211"/>
      <c r="O66" s="212"/>
      <c r="P66" s="212"/>
      <c r="Q66" s="212"/>
      <c r="R66" s="212"/>
      <c r="S66" s="212"/>
      <c r="T66" s="213"/>
      <c r="U66" s="152">
        <f>K66+N66</f>
        <v>0</v>
      </c>
      <c r="V66" s="153"/>
      <c r="W66" s="153"/>
      <c r="X66" s="153"/>
      <c r="Y66" s="153"/>
      <c r="Z66" s="153"/>
      <c r="AA66" s="153"/>
      <c r="AB66" s="153"/>
      <c r="AC66" s="154"/>
    </row>
    <row r="67" spans="2:32" ht="30" customHeight="1" x14ac:dyDescent="0.35">
      <c r="B67" s="127" t="s">
        <v>410</v>
      </c>
      <c r="C67" s="128"/>
      <c r="D67" s="128"/>
      <c r="E67" s="128"/>
      <c r="F67" s="128"/>
      <c r="G67" s="128"/>
      <c r="H67" s="128"/>
      <c r="I67" s="128"/>
      <c r="J67" s="159"/>
      <c r="K67" s="152"/>
      <c r="L67" s="153"/>
      <c r="M67" s="154"/>
      <c r="N67" s="152">
        <f>SUM(N68,N69,N70)</f>
        <v>0</v>
      </c>
      <c r="O67" s="153"/>
      <c r="P67" s="153"/>
      <c r="Q67" s="153"/>
      <c r="R67" s="153"/>
      <c r="S67" s="153"/>
      <c r="T67" s="154"/>
      <c r="U67" s="152">
        <f>K67+N67</f>
        <v>0</v>
      </c>
      <c r="V67" s="153"/>
      <c r="W67" s="153"/>
      <c r="X67" s="153"/>
      <c r="Y67" s="153"/>
      <c r="Z67" s="153"/>
      <c r="AA67" s="153"/>
      <c r="AB67" s="153"/>
      <c r="AC67" s="154"/>
    </row>
    <row r="68" spans="2:32" ht="15" customHeight="1" x14ac:dyDescent="0.35">
      <c r="B68" s="155"/>
      <c r="C68" s="157" t="s">
        <v>182</v>
      </c>
      <c r="D68" s="158"/>
      <c r="E68" s="158"/>
      <c r="F68" s="158"/>
      <c r="G68" s="74"/>
      <c r="H68" s="74"/>
      <c r="I68" s="74"/>
      <c r="J68" s="75"/>
      <c r="K68" s="152"/>
      <c r="L68" s="153"/>
      <c r="M68" s="154"/>
      <c r="N68" s="212"/>
      <c r="O68" s="212"/>
      <c r="P68" s="212"/>
      <c r="Q68" s="212"/>
      <c r="R68" s="212"/>
      <c r="S68" s="212"/>
      <c r="T68" s="213"/>
      <c r="U68" s="152">
        <f t="shared" ref="U68:U70" si="0">K68+N68</f>
        <v>0</v>
      </c>
      <c r="V68" s="153"/>
      <c r="W68" s="153"/>
      <c r="X68" s="153"/>
      <c r="Y68" s="153"/>
      <c r="Z68" s="153"/>
      <c r="AA68" s="153"/>
      <c r="AB68" s="153"/>
      <c r="AC68" s="154"/>
    </row>
    <row r="69" spans="2:32" ht="15" customHeight="1" x14ac:dyDescent="0.35">
      <c r="B69" s="163"/>
      <c r="C69" s="157" t="s">
        <v>183</v>
      </c>
      <c r="D69" s="158"/>
      <c r="E69" s="158"/>
      <c r="F69" s="158"/>
      <c r="G69" s="74"/>
      <c r="H69" s="74"/>
      <c r="I69" s="74"/>
      <c r="J69" s="75"/>
      <c r="K69" s="152"/>
      <c r="L69" s="153"/>
      <c r="M69" s="154"/>
      <c r="N69" s="211"/>
      <c r="O69" s="212"/>
      <c r="P69" s="212"/>
      <c r="Q69" s="212"/>
      <c r="R69" s="212"/>
      <c r="S69" s="212"/>
      <c r="T69" s="213"/>
      <c r="U69" s="152">
        <f t="shared" si="0"/>
        <v>0</v>
      </c>
      <c r="V69" s="153"/>
      <c r="W69" s="153"/>
      <c r="X69" s="153"/>
      <c r="Y69" s="153"/>
      <c r="Z69" s="153"/>
      <c r="AA69" s="153"/>
      <c r="AB69" s="153"/>
      <c r="AC69" s="154"/>
    </row>
    <row r="70" spans="2:32" ht="15" customHeight="1" x14ac:dyDescent="0.35">
      <c r="B70" s="156"/>
      <c r="C70" s="157" t="s">
        <v>184</v>
      </c>
      <c r="D70" s="158"/>
      <c r="E70" s="158"/>
      <c r="F70" s="158"/>
      <c r="G70" s="74"/>
      <c r="H70" s="74"/>
      <c r="I70" s="74"/>
      <c r="J70" s="75"/>
      <c r="K70" s="152"/>
      <c r="L70" s="153"/>
      <c r="M70" s="154"/>
      <c r="N70" s="211"/>
      <c r="O70" s="212"/>
      <c r="P70" s="212"/>
      <c r="Q70" s="212"/>
      <c r="R70" s="212"/>
      <c r="S70" s="212"/>
      <c r="T70" s="213"/>
      <c r="U70" s="152">
        <f t="shared" si="0"/>
        <v>0</v>
      </c>
      <c r="V70" s="153"/>
      <c r="W70" s="153"/>
      <c r="X70" s="153"/>
      <c r="Y70" s="153"/>
      <c r="Z70" s="153"/>
      <c r="AA70" s="153"/>
      <c r="AB70" s="153"/>
      <c r="AC70" s="154"/>
    </row>
    <row r="71" spans="2:32" ht="15" customHeight="1" thickBot="1" x14ac:dyDescent="0.4">
      <c r="B71" s="164" t="s">
        <v>124</v>
      </c>
      <c r="C71" s="165"/>
      <c r="D71" s="165"/>
      <c r="E71" s="165"/>
      <c r="F71" s="165"/>
      <c r="G71" s="166">
        <v>4.4999999999999998E-2</v>
      </c>
      <c r="H71" s="166"/>
      <c r="I71" s="165" t="s">
        <v>420</v>
      </c>
      <c r="J71" s="167"/>
      <c r="K71" s="160">
        <f>ROUND(SUM(K63:M64,K67)*(1+$G$71)^2-SUM(K63:M64,K67),0)</f>
        <v>0</v>
      </c>
      <c r="L71" s="161"/>
      <c r="M71" s="162"/>
      <c r="N71" s="160">
        <f>ROUND(SUM(N63:T64,N67)*(1+$G$71)^2-SUM(N63:T64,N67),0)</f>
        <v>0</v>
      </c>
      <c r="O71" s="161"/>
      <c r="P71" s="161"/>
      <c r="Q71" s="161"/>
      <c r="R71" s="161"/>
      <c r="S71" s="161"/>
      <c r="T71" s="162"/>
      <c r="U71" s="160">
        <f>K71+N71</f>
        <v>0</v>
      </c>
      <c r="V71" s="161"/>
      <c r="W71" s="161"/>
      <c r="X71" s="161"/>
      <c r="Y71" s="161"/>
      <c r="Z71" s="161"/>
      <c r="AA71" s="161"/>
      <c r="AB71" s="161"/>
      <c r="AC71" s="162"/>
      <c r="AD71" s="18"/>
    </row>
    <row r="72" spans="2:32" ht="18" customHeight="1" thickTop="1" x14ac:dyDescent="0.35">
      <c r="B72" s="168" t="s">
        <v>140</v>
      </c>
      <c r="C72" s="169"/>
      <c r="D72" s="169"/>
      <c r="E72" s="169"/>
      <c r="F72" s="169"/>
      <c r="G72" s="169"/>
      <c r="H72" s="169"/>
      <c r="I72" s="169"/>
      <c r="J72" s="170"/>
      <c r="K72" s="171">
        <f>SUM(K63:M64,K67)+K71</f>
        <v>0</v>
      </c>
      <c r="L72" s="172"/>
      <c r="M72" s="172"/>
      <c r="N72" s="171">
        <f>SUM(N63:P64,N67)+N71</f>
        <v>0</v>
      </c>
      <c r="O72" s="172"/>
      <c r="P72" s="172"/>
      <c r="Q72" s="172"/>
      <c r="R72" s="172"/>
      <c r="S72" s="172"/>
      <c r="T72" s="173"/>
      <c r="U72" s="171">
        <f>K72+N72</f>
        <v>0</v>
      </c>
      <c r="V72" s="172"/>
      <c r="W72" s="172"/>
      <c r="X72" s="172"/>
      <c r="Y72" s="172"/>
      <c r="Z72" s="172"/>
      <c r="AA72" s="172"/>
      <c r="AB72" s="172"/>
      <c r="AC72" s="173"/>
    </row>
    <row r="73" spans="2:32" ht="15" customHeight="1" x14ac:dyDescent="0.35">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F73" s="18"/>
    </row>
    <row r="74" spans="2:32" ht="15" customHeight="1" x14ac:dyDescent="0.35">
      <c r="B74" s="175" t="s">
        <v>187</v>
      </c>
      <c r="C74" s="176"/>
      <c r="D74" s="176"/>
      <c r="E74" s="176"/>
      <c r="F74" s="176"/>
      <c r="G74" s="176"/>
      <c r="H74" s="176"/>
      <c r="I74" s="176"/>
      <c r="J74" s="176"/>
      <c r="K74" s="96" t="s">
        <v>421</v>
      </c>
      <c r="L74" s="97"/>
      <c r="M74" s="98"/>
      <c r="N74" s="94" t="s">
        <v>409</v>
      </c>
      <c r="O74" s="95"/>
      <c r="P74" s="95"/>
      <c r="Q74" s="95"/>
      <c r="R74" s="95"/>
      <c r="S74" s="95"/>
      <c r="T74" s="95"/>
      <c r="U74" s="95"/>
      <c r="V74" s="97" t="str">
        <f>IF($L$46="Yes", MAX(1000*($L$52+$L$58),50000), "$0")</f>
        <v>$0</v>
      </c>
      <c r="W74" s="97"/>
      <c r="X74" s="97"/>
      <c r="Y74" s="97"/>
      <c r="Z74" s="97"/>
      <c r="AA74" s="97"/>
      <c r="AB74" s="97"/>
      <c r="AC74" s="98"/>
    </row>
    <row r="75" spans="2:32" ht="18" customHeight="1" x14ac:dyDescent="0.35">
      <c r="B75" s="175" t="s">
        <v>418</v>
      </c>
      <c r="C75" s="176"/>
      <c r="D75" s="176"/>
      <c r="E75" s="176"/>
      <c r="F75" s="176"/>
      <c r="G75" s="176"/>
      <c r="H75" s="176"/>
      <c r="I75" s="176"/>
      <c r="J75" s="176"/>
      <c r="K75" s="191"/>
      <c r="L75" s="192"/>
      <c r="M75" s="193"/>
      <c r="N75" s="4"/>
      <c r="O75" s="176" t="s">
        <v>12</v>
      </c>
      <c r="P75" s="176"/>
      <c r="Q75" s="176"/>
      <c r="R75" s="176"/>
      <c r="S75" s="176"/>
      <c r="T75" s="176"/>
      <c r="U75" s="176"/>
      <c r="V75" s="177">
        <f>1-K75</f>
        <v>1</v>
      </c>
      <c r="W75" s="177"/>
      <c r="X75" s="177"/>
      <c r="Y75" s="177"/>
      <c r="Z75" s="177"/>
      <c r="AA75" s="177"/>
      <c r="AB75" s="177"/>
      <c r="AC75" s="178"/>
    </row>
    <row r="76" spans="2:32" s="10" customFormat="1" ht="18" customHeight="1" x14ac:dyDescent="0.35">
      <c r="B76" s="59" t="s">
        <v>419</v>
      </c>
      <c r="C76" s="64"/>
      <c r="D76" s="64"/>
      <c r="E76" s="64"/>
      <c r="F76" s="64"/>
      <c r="G76" s="64"/>
      <c r="H76" s="64"/>
      <c r="I76" s="64"/>
      <c r="J76" s="64"/>
      <c r="K76" s="63"/>
      <c r="L76" s="63"/>
      <c r="M76" s="63"/>
      <c r="N76" s="65"/>
      <c r="O76" s="64"/>
      <c r="P76" s="64"/>
      <c r="Q76" s="64"/>
      <c r="R76" s="64"/>
      <c r="S76" s="64"/>
      <c r="T76" s="64"/>
      <c r="U76" s="64"/>
      <c r="V76" s="66"/>
      <c r="W76" s="66"/>
      <c r="X76" s="66"/>
      <c r="Y76" s="66"/>
      <c r="Z76" s="66"/>
      <c r="AA76" s="66"/>
      <c r="AB76" s="66"/>
      <c r="AC76" s="66"/>
    </row>
    <row r="77" spans="2:32" ht="15" customHeight="1" x14ac:dyDescent="0.35">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row>
    <row r="78" spans="2:32" ht="15" customHeight="1" x14ac:dyDescent="0.35">
      <c r="B78" s="102" t="s">
        <v>125</v>
      </c>
      <c r="C78" s="103"/>
      <c r="D78" s="103"/>
      <c r="E78" s="103"/>
      <c r="F78" s="48" t="s">
        <v>141</v>
      </c>
      <c r="G78" s="179">
        <f>K75</f>
        <v>0</v>
      </c>
      <c r="H78" s="179"/>
      <c r="I78" s="43" t="s">
        <v>142</v>
      </c>
      <c r="J78" s="5"/>
      <c r="K78" s="152">
        <f>ROUND(K72*K75,2)</f>
        <v>0</v>
      </c>
      <c r="L78" s="153"/>
      <c r="M78" s="154"/>
      <c r="N78" s="180"/>
      <c r="O78" s="181"/>
      <c r="P78" s="181"/>
      <c r="Q78" s="181"/>
      <c r="R78" s="181"/>
      <c r="S78" s="181"/>
      <c r="T78" s="181"/>
      <c r="U78" s="181"/>
      <c r="V78" s="181"/>
      <c r="W78" s="181"/>
      <c r="X78" s="181"/>
      <c r="Y78" s="181"/>
      <c r="Z78" s="181"/>
      <c r="AA78" s="181"/>
      <c r="AB78" s="181"/>
      <c r="AC78" s="181"/>
    </row>
    <row r="79" spans="2:32" ht="15" customHeight="1" x14ac:dyDescent="0.35">
      <c r="B79" s="102" t="s">
        <v>412</v>
      </c>
      <c r="C79" s="103"/>
      <c r="D79" s="103"/>
      <c r="E79" s="103"/>
      <c r="F79" s="103"/>
      <c r="G79" s="103"/>
      <c r="H79" s="103"/>
      <c r="I79" s="103"/>
      <c r="J79" s="104"/>
      <c r="K79" s="152">
        <f>+$N$72</f>
        <v>0</v>
      </c>
      <c r="L79" s="153"/>
      <c r="M79" s="154"/>
      <c r="N79" s="180"/>
      <c r="O79" s="181"/>
      <c r="P79" s="181"/>
      <c r="Q79" s="181"/>
      <c r="R79" s="181"/>
      <c r="S79" s="181"/>
      <c r="T79" s="181"/>
      <c r="U79" s="181"/>
      <c r="V79" s="181"/>
      <c r="W79" s="181"/>
      <c r="X79" s="181"/>
      <c r="Y79" s="181"/>
      <c r="Z79" s="181"/>
      <c r="AA79" s="181"/>
      <c r="AB79" s="181"/>
      <c r="AC79" s="181"/>
    </row>
    <row r="80" spans="2:32" ht="15" customHeight="1" x14ac:dyDescent="0.35">
      <c r="B80" s="102" t="s">
        <v>411</v>
      </c>
      <c r="C80" s="103"/>
      <c r="D80" s="103"/>
      <c r="E80" s="103"/>
      <c r="F80" s="103"/>
      <c r="G80" s="103"/>
      <c r="H80" s="103"/>
      <c r="I80" s="103"/>
      <c r="J80" s="104"/>
      <c r="K80" s="239">
        <f>-V74</f>
        <v>0</v>
      </c>
      <c r="L80" s="240"/>
      <c r="M80" s="241"/>
      <c r="N80" s="180"/>
      <c r="O80" s="181"/>
      <c r="P80" s="181"/>
      <c r="Q80" s="181"/>
      <c r="R80" s="181"/>
      <c r="S80" s="181"/>
      <c r="T80" s="181"/>
      <c r="U80" s="181"/>
      <c r="V80" s="181"/>
      <c r="W80" s="181"/>
      <c r="X80" s="181"/>
      <c r="Y80" s="181"/>
      <c r="Z80" s="181"/>
      <c r="AA80" s="181"/>
      <c r="AB80" s="181"/>
      <c r="AC80" s="181"/>
    </row>
    <row r="81" spans="2:29" ht="15" customHeight="1" x14ac:dyDescent="0.35">
      <c r="B81" s="182" t="s">
        <v>415</v>
      </c>
      <c r="C81" s="183"/>
      <c r="D81" s="183"/>
      <c r="E81" s="183"/>
      <c r="F81" s="183"/>
      <c r="G81" s="183"/>
      <c r="H81" s="183"/>
      <c r="I81" s="183"/>
      <c r="J81" s="184"/>
      <c r="K81" s="185">
        <f>SUM(K78:M80)</f>
        <v>0</v>
      </c>
      <c r="L81" s="186"/>
      <c r="M81" s="187"/>
      <c r="N81" s="180"/>
      <c r="O81" s="181"/>
      <c r="P81" s="181"/>
      <c r="Q81" s="181"/>
      <c r="R81" s="181"/>
      <c r="S81" s="181"/>
      <c r="T81" s="181"/>
      <c r="U81" s="181"/>
      <c r="V81" s="181"/>
      <c r="W81" s="181"/>
      <c r="X81" s="181"/>
      <c r="Y81" s="181"/>
      <c r="Z81" s="181"/>
      <c r="AA81" s="181"/>
      <c r="AB81" s="181"/>
      <c r="AC81" s="181"/>
    </row>
    <row r="82" spans="2:29" ht="15" customHeight="1" x14ac:dyDescent="0.35">
      <c r="B82" s="188" t="s">
        <v>416</v>
      </c>
      <c r="C82" s="189"/>
      <c r="D82" s="189"/>
      <c r="E82" s="189"/>
      <c r="F82" s="189"/>
      <c r="G82" s="189"/>
      <c r="H82" s="189"/>
      <c r="I82" s="189"/>
      <c r="J82" s="190"/>
      <c r="K82" s="185">
        <f>+U72-K81</f>
        <v>0</v>
      </c>
      <c r="L82" s="186"/>
      <c r="M82" s="187"/>
      <c r="N82" s="180"/>
      <c r="O82" s="181"/>
      <c r="P82" s="181"/>
      <c r="Q82" s="181"/>
      <c r="R82" s="181"/>
      <c r="S82" s="181"/>
      <c r="T82" s="181"/>
      <c r="U82" s="181"/>
      <c r="V82" s="181"/>
      <c r="W82" s="181"/>
      <c r="X82" s="181"/>
      <c r="Y82" s="181"/>
      <c r="Z82" s="181"/>
      <c r="AA82" s="181"/>
      <c r="AB82" s="181"/>
      <c r="AC82" s="181"/>
    </row>
    <row r="83" spans="2:29" ht="15" customHeight="1" x14ac:dyDescent="0.35">
      <c r="B83" s="61" t="s">
        <v>417</v>
      </c>
      <c r="C83" s="61"/>
      <c r="D83" s="61"/>
      <c r="E83" s="61"/>
      <c r="F83" s="61"/>
      <c r="G83" s="61"/>
      <c r="H83" s="61"/>
      <c r="I83" s="61"/>
      <c r="J83" s="61"/>
      <c r="K83" s="62"/>
      <c r="L83" s="62"/>
      <c r="M83" s="62"/>
      <c r="N83" s="60"/>
      <c r="O83" s="60"/>
      <c r="P83" s="60"/>
      <c r="Q83" s="60"/>
      <c r="R83" s="60"/>
      <c r="S83" s="60"/>
      <c r="T83" s="60"/>
      <c r="U83" s="60"/>
      <c r="V83" s="60"/>
      <c r="W83" s="60"/>
      <c r="X83" s="60"/>
      <c r="Y83" s="60"/>
      <c r="Z83" s="60"/>
      <c r="AA83" s="60"/>
      <c r="AB83" s="60"/>
      <c r="AC83" s="60"/>
    </row>
    <row r="84" spans="2:29" ht="15" customHeight="1" x14ac:dyDescent="0.3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row>
    <row r="85" spans="2:29" ht="15" customHeight="1" x14ac:dyDescent="0.35">
      <c r="B85" s="120" t="s">
        <v>178</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2:29" ht="15" customHeight="1" x14ac:dyDescent="0.35">
      <c r="B86" s="80" t="s">
        <v>139</v>
      </c>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2"/>
    </row>
    <row r="87" spans="2:29" ht="15" customHeight="1" x14ac:dyDescent="0.35">
      <c r="B87" s="102" t="s">
        <v>131</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4"/>
    </row>
    <row r="88" spans="2:29" ht="15" customHeight="1" x14ac:dyDescent="0.35">
      <c r="B88" s="202"/>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4"/>
    </row>
    <row r="89" spans="2:29" ht="15" customHeight="1" x14ac:dyDescent="0.35">
      <c r="B89" s="205"/>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7"/>
    </row>
    <row r="90" spans="2:29" ht="15" customHeight="1" x14ac:dyDescent="0.35">
      <c r="B90" s="205"/>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7"/>
    </row>
    <row r="91" spans="2:29" ht="15" customHeight="1" x14ac:dyDescent="0.35">
      <c r="B91" s="205"/>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7"/>
    </row>
    <row r="92" spans="2:29" ht="15" customHeight="1" x14ac:dyDescent="0.35">
      <c r="B92" s="208"/>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10"/>
    </row>
    <row r="93" spans="2:29" ht="15" customHeight="1" x14ac:dyDescent="0.35">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row>
    <row r="94" spans="2:29" ht="15" customHeight="1" x14ac:dyDescent="0.35">
      <c r="B94" s="201" t="s">
        <v>138</v>
      </c>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row>
    <row r="95" spans="2:29" ht="15" customHeight="1" x14ac:dyDescent="0.35">
      <c r="B95" s="194" t="s">
        <v>137</v>
      </c>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row>
    <row r="96" spans="2:29" ht="15" customHeight="1" x14ac:dyDescent="0.3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row>
    <row r="97" spans="2:29" ht="15" hidden="1" customHeight="1" x14ac:dyDescent="0.35">
      <c r="B97" s="6" t="s">
        <v>136</v>
      </c>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2:29" ht="15" hidden="1" customHeight="1" x14ac:dyDescent="0.35">
      <c r="B98" s="6"/>
      <c r="C98" s="6" t="s">
        <v>132</v>
      </c>
      <c r="D98" s="6"/>
      <c r="E98" s="6"/>
      <c r="F98" s="6"/>
      <c r="G98" s="6"/>
      <c r="H98" s="6"/>
      <c r="I98" s="6"/>
      <c r="J98" s="6"/>
      <c r="K98" s="6"/>
      <c r="L98" s="6"/>
      <c r="M98" s="6"/>
      <c r="N98" s="6"/>
      <c r="O98" s="6"/>
      <c r="P98" s="6"/>
      <c r="Q98" s="6"/>
      <c r="R98" s="6"/>
      <c r="S98" s="6"/>
      <c r="T98" s="6"/>
      <c r="U98" s="6"/>
      <c r="V98" s="6"/>
      <c r="W98" s="6"/>
      <c r="X98" s="6"/>
      <c r="Y98" s="6"/>
      <c r="Z98" s="6"/>
      <c r="AA98" s="6"/>
      <c r="AB98" s="6"/>
      <c r="AC98" s="6"/>
    </row>
    <row r="99" spans="2:29" ht="15" hidden="1" customHeight="1" x14ac:dyDescent="0.35">
      <c r="B99" s="6"/>
      <c r="C99" s="6" t="s">
        <v>133</v>
      </c>
      <c r="D99" s="6"/>
      <c r="E99" s="6"/>
      <c r="F99" s="6"/>
      <c r="G99" s="6"/>
      <c r="H99" s="6"/>
      <c r="I99" s="6"/>
      <c r="J99" s="6"/>
      <c r="K99" s="6"/>
      <c r="L99" s="6"/>
      <c r="M99" s="6"/>
      <c r="N99" s="6"/>
      <c r="O99" s="6"/>
      <c r="P99" s="6"/>
      <c r="Q99" s="6"/>
      <c r="R99" s="6"/>
      <c r="S99" s="6"/>
      <c r="T99" s="6"/>
      <c r="U99" s="6"/>
      <c r="V99" s="6"/>
      <c r="W99" s="6"/>
      <c r="X99" s="6"/>
      <c r="Y99" s="6"/>
      <c r="Z99" s="6"/>
      <c r="AA99" s="6"/>
      <c r="AB99" s="6"/>
      <c r="AC99" s="6"/>
    </row>
    <row r="100" spans="2:29" ht="15" hidden="1" customHeight="1" x14ac:dyDescent="0.35">
      <c r="B100" s="6"/>
      <c r="C100" s="6" t="s">
        <v>134</v>
      </c>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2:29" ht="15" hidden="1" customHeight="1" x14ac:dyDescent="0.35">
      <c r="B101" s="6"/>
      <c r="C101" s="6" t="s">
        <v>200</v>
      </c>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2:29" ht="15" hidden="1" customHeight="1" x14ac:dyDescent="0.35">
      <c r="C102" s="7" t="s">
        <v>135</v>
      </c>
    </row>
    <row r="103" spans="2:29" ht="15" hidden="1" customHeight="1" x14ac:dyDescent="0.35"/>
    <row r="104" spans="2:29" ht="15" customHeight="1" x14ac:dyDescent="0.35">
      <c r="B104" s="196" t="s">
        <v>144</v>
      </c>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row>
    <row r="105" spans="2:29" ht="15" customHeight="1" x14ac:dyDescent="0.35">
      <c r="B105" s="10"/>
      <c r="C105" s="197" t="s">
        <v>146</v>
      </c>
      <c r="D105" s="197"/>
      <c r="E105" s="197"/>
      <c r="F105" s="197"/>
      <c r="G105" s="197"/>
      <c r="H105" s="197"/>
      <c r="I105" s="198"/>
      <c r="J105" s="198"/>
      <c r="K105" s="198"/>
      <c r="L105" s="198"/>
      <c r="M105" s="198"/>
      <c r="N105" s="198"/>
      <c r="O105" s="198"/>
      <c r="P105" s="198"/>
      <c r="Q105" s="198"/>
      <c r="R105" s="198"/>
      <c r="S105" s="198"/>
      <c r="T105" s="198"/>
      <c r="U105" s="198"/>
      <c r="V105" s="198"/>
      <c r="W105" s="198"/>
      <c r="X105" s="198"/>
      <c r="Y105" s="198"/>
      <c r="Z105" s="198"/>
      <c r="AA105" s="198"/>
      <c r="AB105" s="198"/>
      <c r="AC105" s="198"/>
    </row>
    <row r="106" spans="2:29" ht="15" customHeight="1" x14ac:dyDescent="0.35">
      <c r="B106" s="199" t="s">
        <v>145</v>
      </c>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row>
    <row r="107" spans="2:29" ht="15" customHeight="1" x14ac:dyDescent="0.35">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row>
  </sheetData>
  <sheetProtection sheet="1" selectLockedCells="1"/>
  <mergeCells count="175">
    <mergeCell ref="B85:AC85"/>
    <mergeCell ref="B86:AC86"/>
    <mergeCell ref="B94:AC94"/>
    <mergeCell ref="B73:AC73"/>
    <mergeCell ref="B84:AC84"/>
    <mergeCell ref="B77:AC77"/>
    <mergeCell ref="B78:E78"/>
    <mergeCell ref="G78:H78"/>
    <mergeCell ref="K78:M78"/>
    <mergeCell ref="N78:AC82"/>
    <mergeCell ref="B79:J79"/>
    <mergeCell ref="K79:M79"/>
    <mergeCell ref="B80:J80"/>
    <mergeCell ref="K80:M80"/>
    <mergeCell ref="B81:J81"/>
    <mergeCell ref="K81:M81"/>
    <mergeCell ref="B82:J82"/>
    <mergeCell ref="B58:K58"/>
    <mergeCell ref="L58:AC58"/>
    <mergeCell ref="B60:AC60"/>
    <mergeCell ref="B61:AC61"/>
    <mergeCell ref="B63:J63"/>
    <mergeCell ref="K63:M63"/>
    <mergeCell ref="N63:T63"/>
    <mergeCell ref="U63:AC63"/>
    <mergeCell ref="K65:M65"/>
    <mergeCell ref="K62:M62"/>
    <mergeCell ref="N62:T62"/>
    <mergeCell ref="U62:AC62"/>
    <mergeCell ref="B62:J62"/>
    <mergeCell ref="B64:J64"/>
    <mergeCell ref="K64:M64"/>
    <mergeCell ref="N64:T64"/>
    <mergeCell ref="U64:AC64"/>
    <mergeCell ref="B65:B66"/>
    <mergeCell ref="C65:J65"/>
    <mergeCell ref="N65:T65"/>
    <mergeCell ref="U65:AC65"/>
    <mergeCell ref="C66:J66"/>
    <mergeCell ref="N66:T66"/>
    <mergeCell ref="U66:AC66"/>
    <mergeCell ref="B53:K53"/>
    <mergeCell ref="B54:K54"/>
    <mergeCell ref="L54:AC54"/>
    <mergeCell ref="B55:K55"/>
    <mergeCell ref="L55:AC55"/>
    <mergeCell ref="B56:K56"/>
    <mergeCell ref="L56:AC56"/>
    <mergeCell ref="B57:K57"/>
    <mergeCell ref="L57:AC57"/>
    <mergeCell ref="B48:K48"/>
    <mergeCell ref="L48:AC48"/>
    <mergeCell ref="B49:K49"/>
    <mergeCell ref="L49:AC49"/>
    <mergeCell ref="B50:K50"/>
    <mergeCell ref="L50:AC50"/>
    <mergeCell ref="B51:K51"/>
    <mergeCell ref="L51:AC51"/>
    <mergeCell ref="B52:K52"/>
    <mergeCell ref="L52:AC52"/>
    <mergeCell ref="B45:AC45"/>
    <mergeCell ref="B47:K47"/>
    <mergeCell ref="B32:J32"/>
    <mergeCell ref="L32:T32"/>
    <mergeCell ref="U32:AC32"/>
    <mergeCell ref="B33:AC33"/>
    <mergeCell ref="B34:AC34"/>
    <mergeCell ref="B35:AC36"/>
    <mergeCell ref="B46:K46"/>
    <mergeCell ref="L46:AC46"/>
    <mergeCell ref="B24:K24"/>
    <mergeCell ref="L24:AC24"/>
    <mergeCell ref="B26:K26"/>
    <mergeCell ref="L26:AC26"/>
    <mergeCell ref="B27:K27"/>
    <mergeCell ref="L27:AC27"/>
    <mergeCell ref="B37:AC37"/>
    <mergeCell ref="B38:AC38"/>
    <mergeCell ref="B39:AC43"/>
    <mergeCell ref="B28:AC28"/>
    <mergeCell ref="L25:AC25"/>
    <mergeCell ref="B25:K25"/>
    <mergeCell ref="B29:AC29"/>
    <mergeCell ref="B30:J30"/>
    <mergeCell ref="L30:T30"/>
    <mergeCell ref="U30:AC30"/>
    <mergeCell ref="B31:J31"/>
    <mergeCell ref="L31:T31"/>
    <mergeCell ref="U31:AC31"/>
    <mergeCell ref="B21:K21"/>
    <mergeCell ref="L21:AC21"/>
    <mergeCell ref="B22:K22"/>
    <mergeCell ref="L22:AC22"/>
    <mergeCell ref="B23:K23"/>
    <mergeCell ref="L23:AC23"/>
    <mergeCell ref="B18:K18"/>
    <mergeCell ref="L18:AC18"/>
    <mergeCell ref="B19:K19"/>
    <mergeCell ref="L19:AC19"/>
    <mergeCell ref="B20:K20"/>
    <mergeCell ref="L20:AC20"/>
    <mergeCell ref="B14:K14"/>
    <mergeCell ref="L14:AC14"/>
    <mergeCell ref="B15:AC15"/>
    <mergeCell ref="B16:AC16"/>
    <mergeCell ref="B17:K17"/>
    <mergeCell ref="L17:AC17"/>
    <mergeCell ref="B10:K10"/>
    <mergeCell ref="L10:AC11"/>
    <mergeCell ref="B11:K11"/>
    <mergeCell ref="B12:K12"/>
    <mergeCell ref="L12:AC12"/>
    <mergeCell ref="B13:K13"/>
    <mergeCell ref="L13:AC13"/>
    <mergeCell ref="B6:AC6"/>
    <mergeCell ref="B7:AC7"/>
    <mergeCell ref="B8:K8"/>
    <mergeCell ref="L8:AC8"/>
    <mergeCell ref="B9:K9"/>
    <mergeCell ref="L9:AC9"/>
    <mergeCell ref="B1:AC1"/>
    <mergeCell ref="B2:AC2"/>
    <mergeCell ref="B3:AC3"/>
    <mergeCell ref="B4:H4"/>
    <mergeCell ref="I4:K4"/>
    <mergeCell ref="L4:AC4"/>
    <mergeCell ref="B5:H5"/>
    <mergeCell ref="I5:K5"/>
    <mergeCell ref="K66:M66"/>
    <mergeCell ref="N69:T69"/>
    <mergeCell ref="U69:AC69"/>
    <mergeCell ref="C70:J70"/>
    <mergeCell ref="N70:T70"/>
    <mergeCell ref="U70:AC70"/>
    <mergeCell ref="B71:F71"/>
    <mergeCell ref="G71:H71"/>
    <mergeCell ref="I71:J71"/>
    <mergeCell ref="N71:T71"/>
    <mergeCell ref="U71:AC71"/>
    <mergeCell ref="K69:M69"/>
    <mergeCell ref="K70:M70"/>
    <mergeCell ref="K71:M71"/>
    <mergeCell ref="K68:M68"/>
    <mergeCell ref="B67:J67"/>
    <mergeCell ref="K67:M67"/>
    <mergeCell ref="N67:T67"/>
    <mergeCell ref="U67:AC67"/>
    <mergeCell ref="B68:B70"/>
    <mergeCell ref="C68:J68"/>
    <mergeCell ref="N68:T68"/>
    <mergeCell ref="U68:AC68"/>
    <mergeCell ref="B106:AC107"/>
    <mergeCell ref="V5:AC5"/>
    <mergeCell ref="K82:M82"/>
    <mergeCell ref="B87:AC87"/>
    <mergeCell ref="B88:AC92"/>
    <mergeCell ref="B93:AC93"/>
    <mergeCell ref="B95:AC95"/>
    <mergeCell ref="B96:AC96"/>
    <mergeCell ref="B104:AC104"/>
    <mergeCell ref="C105:H105"/>
    <mergeCell ref="I105:AC105"/>
    <mergeCell ref="B72:J72"/>
    <mergeCell ref="K72:M72"/>
    <mergeCell ref="N72:T72"/>
    <mergeCell ref="U72:AC72"/>
    <mergeCell ref="B74:J74"/>
    <mergeCell ref="K74:M74"/>
    <mergeCell ref="N74:U74"/>
    <mergeCell ref="V74:AC74"/>
    <mergeCell ref="B75:J75"/>
    <mergeCell ref="K75:M75"/>
    <mergeCell ref="O75:U75"/>
    <mergeCell ref="V75:AC75"/>
    <mergeCell ref="C69:J69"/>
  </mergeCells>
  <dataValidations count="1">
    <dataValidation allowBlank="1" sqref="B15" xr:uid="{E152B337-C6C8-47D5-8DC4-48C12BDB3986}"/>
  </dataValidations>
  <hyperlinks>
    <hyperlink ref="C105" r:id="rId1" xr:uid="{03391F3E-168C-4533-9008-4A9703CC8DE1}"/>
  </hyperlinks>
  <pageMargins left="0.75" right="0.75" top="0.75" bottom="0.5" header="0.3" footer="0.3"/>
  <pageSetup scale="65" fitToHeight="0" orientation="portrait" r:id="rId2"/>
  <headerFooter>
    <oddHeader>&amp;R&amp;"Arial,Regular"&amp;12Page &amp;P of &amp;N</oddHeader>
    <oddFooter>&amp;L&amp;"Arial,Regular"&amp;8&amp;F</oddFooter>
  </headerFooter>
  <rowBreaks count="1" manualBreakCount="1">
    <brk id="43" max="16383" man="1"/>
  </rowBreaks>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4191D507-0604-484C-99F3-C9D61BA8714B}">
          <x14:formula1>
            <xm:f>Lists!$A$21:$A$22</xm:f>
          </x14:formula1>
          <xm:sqref>U30:AC32 K30:K32 L27:AC27 L24:AC25 L46:AC46</xm:sqref>
        </x14:dataValidation>
        <x14:dataValidation type="list" xr:uid="{CAD16E11-9BD1-4020-8F66-F965EB743384}">
          <x14:formula1>
            <xm:f>Lists!$C$2:$C$12</xm:f>
          </x14:formula1>
          <xm:sqref>I4</xm:sqref>
        </x14:dataValidation>
        <x14:dataValidation type="list" allowBlank="1" xr:uid="{848896DF-4786-47CB-B82C-3063F1B66DF0}">
          <x14:formula1>
            <xm:f>Lists!$E$2:$E$106</xm:f>
          </x14:formula1>
          <xm:sqref>L9</xm:sqref>
        </x14:dataValidation>
        <x14:dataValidation type="list" allowBlank="1" showInputMessage="1" showErrorMessage="1" xr:uid="{C2402AEF-52E0-4331-B9F7-33F00C96CA19}">
          <x14:formula1>
            <xm:f>Lists!$F$4:$F$5</xm:f>
          </x14:formula1>
          <xm:sqref>L19:AC19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D3302-50A3-4519-ACEF-FEE3C549B718}">
  <dimension ref="B1:G109"/>
  <sheetViews>
    <sheetView workbookViewId="0">
      <selection activeCell="B1" sqref="B1"/>
    </sheetView>
  </sheetViews>
  <sheetFormatPr defaultRowHeight="14.5" x14ac:dyDescent="0.35"/>
  <cols>
    <col min="2" max="2" width="27.81640625" customWidth="1"/>
    <col min="3" max="3" width="13.6328125" customWidth="1"/>
    <col min="4" max="4" width="8.7265625" style="51"/>
    <col min="6" max="6" width="24.7265625" style="2" customWidth="1"/>
    <col min="7" max="7" width="24" style="2" customWidth="1"/>
  </cols>
  <sheetData>
    <row r="1" spans="2:7" x14ac:dyDescent="0.35">
      <c r="B1" t="s">
        <v>204</v>
      </c>
    </row>
    <row r="4" spans="2:7" ht="15" thickBot="1" x14ac:dyDescent="0.4">
      <c r="B4" s="49" t="s">
        <v>403</v>
      </c>
      <c r="C4" s="49" t="s">
        <v>402</v>
      </c>
      <c r="D4" s="52" t="s">
        <v>401</v>
      </c>
    </row>
    <row r="5" spans="2:7" x14ac:dyDescent="0.35">
      <c r="B5" s="34" t="s">
        <v>262</v>
      </c>
      <c r="C5" s="34" t="s">
        <v>261</v>
      </c>
      <c r="D5" s="53">
        <v>30</v>
      </c>
      <c r="F5" s="24" t="s">
        <v>298</v>
      </c>
      <c r="G5" s="24" t="s">
        <v>299</v>
      </c>
    </row>
    <row r="6" spans="2:7" ht="15" thickBot="1" x14ac:dyDescent="0.4">
      <c r="B6" s="26" t="s">
        <v>290</v>
      </c>
      <c r="C6" s="26" t="s">
        <v>289</v>
      </c>
      <c r="D6" s="54">
        <v>44</v>
      </c>
      <c r="F6" s="25" t="s">
        <v>302</v>
      </c>
      <c r="G6" s="25"/>
    </row>
    <row r="7" spans="2:7" ht="15" thickBot="1" x14ac:dyDescent="0.4">
      <c r="B7" s="34" t="s">
        <v>240</v>
      </c>
      <c r="C7" s="34" t="s">
        <v>239</v>
      </c>
      <c r="D7" s="53">
        <v>18</v>
      </c>
      <c r="F7" s="41" t="s">
        <v>319</v>
      </c>
      <c r="G7" s="42">
        <v>0.25</v>
      </c>
    </row>
    <row r="8" spans="2:7" ht="15" thickBot="1" x14ac:dyDescent="0.4">
      <c r="B8" s="27" t="s">
        <v>363</v>
      </c>
      <c r="C8" s="27" t="s">
        <v>361</v>
      </c>
      <c r="D8" s="55">
        <v>81</v>
      </c>
      <c r="F8" s="38" t="s">
        <v>317</v>
      </c>
      <c r="G8" s="39">
        <v>0.2</v>
      </c>
    </row>
    <row r="9" spans="2:7" ht="15" thickBot="1" x14ac:dyDescent="0.4">
      <c r="B9" s="34" t="s">
        <v>257</v>
      </c>
      <c r="C9" s="34" t="s">
        <v>256</v>
      </c>
      <c r="D9" s="53">
        <v>27</v>
      </c>
      <c r="F9" s="35" t="s">
        <v>314</v>
      </c>
      <c r="G9" s="36">
        <v>0.15</v>
      </c>
    </row>
    <row r="10" spans="2:7" ht="15" thickBot="1" x14ac:dyDescent="0.4">
      <c r="B10" s="26" t="s">
        <v>266</v>
      </c>
      <c r="C10" s="26" t="s">
        <v>265</v>
      </c>
      <c r="D10" s="54">
        <v>32</v>
      </c>
      <c r="F10" s="32" t="s">
        <v>311</v>
      </c>
      <c r="G10" s="33">
        <v>0.1</v>
      </c>
    </row>
    <row r="11" spans="2:7" ht="15" thickBot="1" x14ac:dyDescent="0.4">
      <c r="B11" s="26" t="s">
        <v>278</v>
      </c>
      <c r="C11" s="26" t="s">
        <v>277</v>
      </c>
      <c r="D11" s="54">
        <v>38</v>
      </c>
      <c r="F11" s="30" t="s">
        <v>308</v>
      </c>
      <c r="G11" s="31">
        <v>0.05</v>
      </c>
    </row>
    <row r="12" spans="2:7" ht="15" thickBot="1" x14ac:dyDescent="0.4">
      <c r="B12" s="34" t="s">
        <v>234</v>
      </c>
      <c r="C12" s="34" t="s">
        <v>233</v>
      </c>
      <c r="D12" s="53">
        <v>15</v>
      </c>
      <c r="F12" s="28" t="s">
        <v>305</v>
      </c>
      <c r="G12" s="28">
        <v>0</v>
      </c>
    </row>
    <row r="13" spans="2:7" x14ac:dyDescent="0.35">
      <c r="B13" s="27" t="s">
        <v>369</v>
      </c>
      <c r="C13" s="27" t="s">
        <v>368</v>
      </c>
      <c r="D13" s="55">
        <v>85</v>
      </c>
    </row>
    <row r="14" spans="2:7" x14ac:dyDescent="0.35">
      <c r="B14" s="29" t="s">
        <v>351</v>
      </c>
      <c r="C14" s="29" t="s">
        <v>350</v>
      </c>
      <c r="D14" s="56">
        <v>73</v>
      </c>
    </row>
    <row r="15" spans="2:7" x14ac:dyDescent="0.35">
      <c r="B15" s="34" t="s">
        <v>244</v>
      </c>
      <c r="C15" s="34" t="s">
        <v>243</v>
      </c>
      <c r="D15" s="53">
        <v>20</v>
      </c>
    </row>
    <row r="16" spans="2:7" x14ac:dyDescent="0.35">
      <c r="B16" s="27" t="s">
        <v>385</v>
      </c>
      <c r="C16" s="27" t="s">
        <v>384</v>
      </c>
      <c r="D16" s="55">
        <v>95</v>
      </c>
    </row>
    <row r="17" spans="2:4" x14ac:dyDescent="0.35">
      <c r="B17" s="27" t="s">
        <v>396</v>
      </c>
      <c r="C17" s="27" t="s">
        <v>395</v>
      </c>
      <c r="D17" s="55">
        <v>103</v>
      </c>
    </row>
    <row r="18" spans="2:4" x14ac:dyDescent="0.35">
      <c r="B18" s="26" t="s">
        <v>301</v>
      </c>
      <c r="C18" s="26" t="s">
        <v>300</v>
      </c>
      <c r="D18" s="54">
        <v>49</v>
      </c>
    </row>
    <row r="19" spans="2:4" x14ac:dyDescent="0.35">
      <c r="B19" s="26" t="s">
        <v>294</v>
      </c>
      <c r="C19" s="26" t="s">
        <v>293</v>
      </c>
      <c r="D19" s="54">
        <v>46</v>
      </c>
    </row>
    <row r="20" spans="2:4" x14ac:dyDescent="0.35">
      <c r="B20" s="26" t="s">
        <v>297</v>
      </c>
      <c r="C20" s="26" t="s">
        <v>295</v>
      </c>
      <c r="D20" s="54">
        <v>48</v>
      </c>
    </row>
    <row r="21" spans="2:4" x14ac:dyDescent="0.35">
      <c r="B21" s="27" t="s">
        <v>390</v>
      </c>
      <c r="C21" s="27" t="s">
        <v>389</v>
      </c>
      <c r="D21" s="55">
        <v>99</v>
      </c>
    </row>
    <row r="22" spans="2:4" x14ac:dyDescent="0.35">
      <c r="B22" s="34" t="s">
        <v>253</v>
      </c>
      <c r="C22" s="34" t="s">
        <v>252</v>
      </c>
      <c r="D22" s="53">
        <v>25</v>
      </c>
    </row>
    <row r="23" spans="2:4" x14ac:dyDescent="0.35">
      <c r="B23" s="34" t="s">
        <v>224</v>
      </c>
      <c r="C23" s="34" t="s">
        <v>223</v>
      </c>
      <c r="D23" s="53">
        <v>10</v>
      </c>
    </row>
    <row r="24" spans="2:4" x14ac:dyDescent="0.35">
      <c r="B24" s="27" t="s">
        <v>374</v>
      </c>
      <c r="C24" s="27" t="s">
        <v>371</v>
      </c>
      <c r="D24" s="55">
        <v>89</v>
      </c>
    </row>
    <row r="25" spans="2:4" x14ac:dyDescent="0.35">
      <c r="B25" s="26" t="s">
        <v>268</v>
      </c>
      <c r="C25" s="26" t="s">
        <v>267</v>
      </c>
      <c r="D25" s="54">
        <v>33</v>
      </c>
    </row>
    <row r="26" spans="2:4" x14ac:dyDescent="0.35">
      <c r="B26" s="26" t="s">
        <v>276</v>
      </c>
      <c r="C26" s="26" t="s">
        <v>275</v>
      </c>
      <c r="D26" s="54">
        <v>37</v>
      </c>
    </row>
    <row r="27" spans="2:4" x14ac:dyDescent="0.35">
      <c r="B27" s="37" t="s">
        <v>214</v>
      </c>
      <c r="C27" s="37" t="s">
        <v>213</v>
      </c>
      <c r="D27" s="57">
        <v>5</v>
      </c>
    </row>
    <row r="28" spans="2:4" x14ac:dyDescent="0.35">
      <c r="B28" s="27" t="s">
        <v>354</v>
      </c>
      <c r="C28" s="27" t="s">
        <v>353</v>
      </c>
      <c r="D28" s="55">
        <v>75</v>
      </c>
    </row>
    <row r="29" spans="2:4" x14ac:dyDescent="0.35">
      <c r="B29" s="27" t="s">
        <v>367</v>
      </c>
      <c r="C29" s="27" t="s">
        <v>365</v>
      </c>
      <c r="D29" s="55">
        <v>84</v>
      </c>
    </row>
    <row r="30" spans="2:4" x14ac:dyDescent="0.35">
      <c r="B30" s="34" t="s">
        <v>251</v>
      </c>
      <c r="C30" s="34" t="s">
        <v>250</v>
      </c>
      <c r="D30" s="53">
        <v>24</v>
      </c>
    </row>
    <row r="31" spans="2:4" x14ac:dyDescent="0.35">
      <c r="B31" s="29" t="s">
        <v>313</v>
      </c>
      <c r="C31" s="29" t="s">
        <v>312</v>
      </c>
      <c r="D31" s="56">
        <v>53</v>
      </c>
    </row>
    <row r="32" spans="2:4" x14ac:dyDescent="0.35">
      <c r="B32" s="34" t="s">
        <v>259</v>
      </c>
      <c r="C32" s="34" t="s">
        <v>258</v>
      </c>
      <c r="D32" s="53">
        <v>28</v>
      </c>
    </row>
    <row r="33" spans="2:4" x14ac:dyDescent="0.35">
      <c r="B33" s="34" t="s">
        <v>255</v>
      </c>
      <c r="C33" s="34" t="s">
        <v>254</v>
      </c>
      <c r="D33" s="53">
        <v>26</v>
      </c>
    </row>
    <row r="34" spans="2:4" x14ac:dyDescent="0.35">
      <c r="B34" s="34" t="s">
        <v>236</v>
      </c>
      <c r="C34" s="34" t="s">
        <v>235</v>
      </c>
      <c r="D34" s="53">
        <v>16</v>
      </c>
    </row>
    <row r="35" spans="2:4" x14ac:dyDescent="0.35">
      <c r="B35" s="34" t="s">
        <v>220</v>
      </c>
      <c r="C35" s="34" t="s">
        <v>219</v>
      </c>
      <c r="D35" s="53">
        <v>8</v>
      </c>
    </row>
    <row r="36" spans="2:4" x14ac:dyDescent="0.35">
      <c r="B36" s="27" t="s">
        <v>387</v>
      </c>
      <c r="C36" s="27" t="s">
        <v>384</v>
      </c>
      <c r="D36" s="55">
        <v>97</v>
      </c>
    </row>
    <row r="37" spans="2:4" x14ac:dyDescent="0.35">
      <c r="B37" s="27" t="s">
        <v>380</v>
      </c>
      <c r="C37" s="27" t="s">
        <v>379</v>
      </c>
      <c r="D37" s="55">
        <v>92</v>
      </c>
    </row>
    <row r="38" spans="2:4" x14ac:dyDescent="0.35">
      <c r="B38" s="26" t="s">
        <v>288</v>
      </c>
      <c r="C38" s="26" t="s">
        <v>287</v>
      </c>
      <c r="D38" s="54">
        <v>43</v>
      </c>
    </row>
    <row r="39" spans="2:4" x14ac:dyDescent="0.35">
      <c r="B39" s="29" t="s">
        <v>334</v>
      </c>
      <c r="C39" s="29" t="s">
        <v>333</v>
      </c>
      <c r="D39" s="56">
        <v>63</v>
      </c>
    </row>
    <row r="40" spans="2:4" x14ac:dyDescent="0.35">
      <c r="B40" s="27" t="s">
        <v>400</v>
      </c>
      <c r="C40" s="27" t="s">
        <v>399</v>
      </c>
      <c r="D40" s="55">
        <v>105</v>
      </c>
    </row>
    <row r="41" spans="2:4" x14ac:dyDescent="0.35">
      <c r="B41" s="29" t="s">
        <v>349</v>
      </c>
      <c r="C41" s="29" t="s">
        <v>348</v>
      </c>
      <c r="D41" s="56">
        <v>72</v>
      </c>
    </row>
    <row r="42" spans="2:4" x14ac:dyDescent="0.35">
      <c r="B42" s="27" t="s">
        <v>386</v>
      </c>
      <c r="C42" s="27" t="s">
        <v>384</v>
      </c>
      <c r="D42" s="55">
        <v>96</v>
      </c>
    </row>
    <row r="43" spans="2:4" x14ac:dyDescent="0.35">
      <c r="B43" s="29" t="s">
        <v>330</v>
      </c>
      <c r="C43" s="29" t="s">
        <v>328</v>
      </c>
      <c r="D43" s="56">
        <v>61</v>
      </c>
    </row>
    <row r="44" spans="2:4" x14ac:dyDescent="0.35">
      <c r="B44" s="34" t="s">
        <v>226</v>
      </c>
      <c r="C44" s="34" t="s">
        <v>225</v>
      </c>
      <c r="D44" s="53">
        <v>11</v>
      </c>
    </row>
    <row r="45" spans="2:4" x14ac:dyDescent="0.35">
      <c r="B45" s="29" t="s">
        <v>332</v>
      </c>
      <c r="C45" s="29" t="s">
        <v>331</v>
      </c>
      <c r="D45" s="56">
        <v>62</v>
      </c>
    </row>
    <row r="46" spans="2:4" x14ac:dyDescent="0.35">
      <c r="B46" s="27" t="s">
        <v>394</v>
      </c>
      <c r="C46" s="27" t="s">
        <v>392</v>
      </c>
      <c r="D46" s="55">
        <v>102</v>
      </c>
    </row>
    <row r="47" spans="2:4" x14ac:dyDescent="0.35">
      <c r="B47" s="26" t="s">
        <v>272</v>
      </c>
      <c r="C47" s="26" t="s">
        <v>271</v>
      </c>
      <c r="D47" s="54">
        <v>35</v>
      </c>
    </row>
    <row r="48" spans="2:4" x14ac:dyDescent="0.35">
      <c r="B48" s="34" t="s">
        <v>246</v>
      </c>
      <c r="C48" s="34" t="s">
        <v>245</v>
      </c>
      <c r="D48" s="53">
        <v>21</v>
      </c>
    </row>
    <row r="49" spans="2:4" x14ac:dyDescent="0.35">
      <c r="B49" s="27" t="s">
        <v>372</v>
      </c>
      <c r="C49" s="27" t="s">
        <v>371</v>
      </c>
      <c r="D49" s="55">
        <v>87</v>
      </c>
    </row>
    <row r="50" spans="2:4" x14ac:dyDescent="0.35">
      <c r="B50" s="40" t="s">
        <v>206</v>
      </c>
      <c r="C50" s="40" t="s">
        <v>205</v>
      </c>
      <c r="D50" s="58">
        <v>1</v>
      </c>
    </row>
    <row r="51" spans="2:4" x14ac:dyDescent="0.35">
      <c r="B51" s="27" t="s">
        <v>357</v>
      </c>
      <c r="C51" s="27" t="s">
        <v>355</v>
      </c>
      <c r="D51" s="55">
        <v>77</v>
      </c>
    </row>
    <row r="52" spans="2:4" x14ac:dyDescent="0.35">
      <c r="B52" s="29" t="s">
        <v>310</v>
      </c>
      <c r="C52" s="29" t="s">
        <v>309</v>
      </c>
      <c r="D52" s="56">
        <v>52</v>
      </c>
    </row>
    <row r="53" spans="2:4" x14ac:dyDescent="0.35">
      <c r="B53" s="27" t="s">
        <v>370</v>
      </c>
      <c r="C53" s="27" t="s">
        <v>368</v>
      </c>
      <c r="D53" s="55">
        <v>86</v>
      </c>
    </row>
    <row r="54" spans="2:4" x14ac:dyDescent="0.35">
      <c r="B54" s="34" t="s">
        <v>249</v>
      </c>
      <c r="C54" s="34" t="s">
        <v>247</v>
      </c>
      <c r="D54" s="53">
        <v>23</v>
      </c>
    </row>
    <row r="55" spans="2:4" x14ac:dyDescent="0.35">
      <c r="B55" s="27" t="s">
        <v>393</v>
      </c>
      <c r="C55" s="27" t="s">
        <v>392</v>
      </c>
      <c r="D55" s="55">
        <v>101</v>
      </c>
    </row>
    <row r="56" spans="2:4" x14ac:dyDescent="0.35">
      <c r="B56" s="37" t="s">
        <v>216</v>
      </c>
      <c r="C56" s="37" t="s">
        <v>215</v>
      </c>
      <c r="D56" s="57">
        <v>6</v>
      </c>
    </row>
    <row r="57" spans="2:4" x14ac:dyDescent="0.35">
      <c r="B57" s="27" t="s">
        <v>360</v>
      </c>
      <c r="C57" s="27" t="s">
        <v>359</v>
      </c>
      <c r="D57" s="55">
        <v>79</v>
      </c>
    </row>
    <row r="58" spans="2:4" x14ac:dyDescent="0.35">
      <c r="B58" s="26" t="s">
        <v>282</v>
      </c>
      <c r="C58" s="26" t="s">
        <v>281</v>
      </c>
      <c r="D58" s="54">
        <v>40</v>
      </c>
    </row>
    <row r="59" spans="2:4" x14ac:dyDescent="0.35">
      <c r="B59" s="27" t="s">
        <v>388</v>
      </c>
      <c r="C59" s="27" t="s">
        <v>384</v>
      </c>
      <c r="D59" s="55">
        <v>98</v>
      </c>
    </row>
    <row r="60" spans="2:4" x14ac:dyDescent="0.35">
      <c r="B60" s="34" t="s">
        <v>238</v>
      </c>
      <c r="C60" s="34" t="s">
        <v>237</v>
      </c>
      <c r="D60" s="53">
        <v>17</v>
      </c>
    </row>
    <row r="61" spans="2:4" x14ac:dyDescent="0.35">
      <c r="B61" s="26" t="s">
        <v>296</v>
      </c>
      <c r="C61" s="26" t="s">
        <v>295</v>
      </c>
      <c r="D61" s="54">
        <v>47</v>
      </c>
    </row>
    <row r="62" spans="2:4" x14ac:dyDescent="0.35">
      <c r="B62" s="26" t="s">
        <v>304</v>
      </c>
      <c r="C62" s="26" t="s">
        <v>303</v>
      </c>
      <c r="D62" s="54">
        <v>50</v>
      </c>
    </row>
    <row r="63" spans="2:4" x14ac:dyDescent="0.35">
      <c r="B63" s="34" t="s">
        <v>248</v>
      </c>
      <c r="C63" s="34" t="s">
        <v>247</v>
      </c>
      <c r="D63" s="53">
        <v>22</v>
      </c>
    </row>
    <row r="64" spans="2:4" x14ac:dyDescent="0.35">
      <c r="B64" s="27" t="s">
        <v>356</v>
      </c>
      <c r="C64" s="27" t="s">
        <v>355</v>
      </c>
      <c r="D64" s="55">
        <v>76</v>
      </c>
    </row>
    <row r="65" spans="2:4" x14ac:dyDescent="0.35">
      <c r="B65" s="34" t="s">
        <v>228</v>
      </c>
      <c r="C65" s="34" t="s">
        <v>227</v>
      </c>
      <c r="D65" s="53">
        <v>12</v>
      </c>
    </row>
    <row r="66" spans="2:4" x14ac:dyDescent="0.35">
      <c r="B66" s="29" t="s">
        <v>318</v>
      </c>
      <c r="C66" s="29" t="s">
        <v>315</v>
      </c>
      <c r="D66" s="56">
        <v>55</v>
      </c>
    </row>
    <row r="67" spans="2:4" x14ac:dyDescent="0.35">
      <c r="B67" s="34" t="s">
        <v>230</v>
      </c>
      <c r="C67" s="34" t="s">
        <v>229</v>
      </c>
      <c r="D67" s="53">
        <v>13</v>
      </c>
    </row>
    <row r="68" spans="2:4" x14ac:dyDescent="0.35">
      <c r="B68" s="29" t="s">
        <v>323</v>
      </c>
      <c r="C68" s="29" t="s">
        <v>322</v>
      </c>
      <c r="D68" s="56">
        <v>57</v>
      </c>
    </row>
    <row r="69" spans="2:4" x14ac:dyDescent="0.35">
      <c r="B69" s="27" t="s">
        <v>362</v>
      </c>
      <c r="C69" s="27" t="s">
        <v>361</v>
      </c>
      <c r="D69" s="55">
        <v>80</v>
      </c>
    </row>
    <row r="70" spans="2:4" x14ac:dyDescent="0.35">
      <c r="B70" s="26" t="s">
        <v>284</v>
      </c>
      <c r="C70" s="26" t="s">
        <v>283</v>
      </c>
      <c r="D70" s="54">
        <v>41</v>
      </c>
    </row>
    <row r="71" spans="2:4" x14ac:dyDescent="0.35">
      <c r="B71" s="34" t="s">
        <v>260</v>
      </c>
      <c r="C71" s="34" t="s">
        <v>258</v>
      </c>
      <c r="D71" s="53">
        <v>29</v>
      </c>
    </row>
    <row r="72" spans="2:4" x14ac:dyDescent="0.35">
      <c r="B72" s="27" t="s">
        <v>381</v>
      </c>
      <c r="C72" s="27" t="s">
        <v>379</v>
      </c>
      <c r="D72" s="55">
        <v>93</v>
      </c>
    </row>
    <row r="73" spans="2:4" x14ac:dyDescent="0.35">
      <c r="B73" s="29" t="s">
        <v>341</v>
      </c>
      <c r="C73" s="29" t="s">
        <v>339</v>
      </c>
      <c r="D73" s="56">
        <v>67</v>
      </c>
    </row>
    <row r="74" spans="2:4" x14ac:dyDescent="0.35">
      <c r="B74" s="26" t="s">
        <v>270</v>
      </c>
      <c r="C74" s="26" t="s">
        <v>269</v>
      </c>
      <c r="D74" s="54">
        <v>34</v>
      </c>
    </row>
    <row r="75" spans="2:4" x14ac:dyDescent="0.35">
      <c r="B75" s="27" t="s">
        <v>364</v>
      </c>
      <c r="C75" s="27" t="s">
        <v>361</v>
      </c>
      <c r="D75" s="55">
        <v>82</v>
      </c>
    </row>
    <row r="76" spans="2:4" x14ac:dyDescent="0.35">
      <c r="B76" s="29" t="s">
        <v>321</v>
      </c>
      <c r="C76" s="29" t="s">
        <v>320</v>
      </c>
      <c r="D76" s="56">
        <v>56</v>
      </c>
    </row>
    <row r="77" spans="2:4" x14ac:dyDescent="0.35">
      <c r="B77" s="29" t="s">
        <v>307</v>
      </c>
      <c r="C77" s="29" t="s">
        <v>306</v>
      </c>
      <c r="D77" s="56">
        <v>51</v>
      </c>
    </row>
    <row r="78" spans="2:4" x14ac:dyDescent="0.35">
      <c r="B78" s="29" t="s">
        <v>344</v>
      </c>
      <c r="C78" s="29" t="s">
        <v>343</v>
      </c>
      <c r="D78" s="56">
        <v>69</v>
      </c>
    </row>
    <row r="79" spans="2:4" x14ac:dyDescent="0.35">
      <c r="B79" s="34" t="s">
        <v>264</v>
      </c>
      <c r="C79" s="34" t="s">
        <v>263</v>
      </c>
      <c r="D79" s="53">
        <v>31</v>
      </c>
    </row>
    <row r="80" spans="2:4" x14ac:dyDescent="0.35">
      <c r="B80" s="26" t="s">
        <v>292</v>
      </c>
      <c r="C80" s="26" t="s">
        <v>291</v>
      </c>
      <c r="D80" s="54">
        <v>45</v>
      </c>
    </row>
    <row r="81" spans="2:4" x14ac:dyDescent="0.35">
      <c r="B81" s="27" t="s">
        <v>391</v>
      </c>
      <c r="C81" s="27" t="s">
        <v>389</v>
      </c>
      <c r="D81" s="55">
        <v>100</v>
      </c>
    </row>
    <row r="82" spans="2:4" x14ac:dyDescent="0.35">
      <c r="B82" s="34" t="s">
        <v>232</v>
      </c>
      <c r="C82" s="34" t="s">
        <v>231</v>
      </c>
      <c r="D82" s="53">
        <v>14</v>
      </c>
    </row>
    <row r="83" spans="2:4" x14ac:dyDescent="0.35">
      <c r="B83" s="29" t="s">
        <v>338</v>
      </c>
      <c r="C83" s="29" t="s">
        <v>337</v>
      </c>
      <c r="D83" s="56">
        <v>65</v>
      </c>
    </row>
    <row r="84" spans="2:4" x14ac:dyDescent="0.35">
      <c r="B84" s="26" t="s">
        <v>286</v>
      </c>
      <c r="C84" s="26" t="s">
        <v>285</v>
      </c>
      <c r="D84" s="54">
        <v>42</v>
      </c>
    </row>
    <row r="85" spans="2:4" x14ac:dyDescent="0.35">
      <c r="B85" s="37" t="s">
        <v>218</v>
      </c>
      <c r="C85" s="37" t="s">
        <v>217</v>
      </c>
      <c r="D85" s="57">
        <v>7</v>
      </c>
    </row>
    <row r="86" spans="2:4" x14ac:dyDescent="0.35">
      <c r="B86" s="29" t="s">
        <v>346</v>
      </c>
      <c r="C86" s="29" t="s">
        <v>345</v>
      </c>
      <c r="D86" s="56">
        <v>70</v>
      </c>
    </row>
    <row r="87" spans="2:4" x14ac:dyDescent="0.35">
      <c r="B87" s="27" t="s">
        <v>358</v>
      </c>
      <c r="C87" s="27" t="s">
        <v>355</v>
      </c>
      <c r="D87" s="55">
        <v>78</v>
      </c>
    </row>
    <row r="88" spans="2:4" x14ac:dyDescent="0.35">
      <c r="B88" s="29" t="s">
        <v>327</v>
      </c>
      <c r="C88" s="29" t="s">
        <v>326</v>
      </c>
      <c r="D88" s="56">
        <v>59</v>
      </c>
    </row>
    <row r="89" spans="2:4" x14ac:dyDescent="0.35">
      <c r="B89" s="34" t="s">
        <v>222</v>
      </c>
      <c r="C89" s="34" t="s">
        <v>221</v>
      </c>
      <c r="D89" s="53">
        <v>9</v>
      </c>
    </row>
    <row r="90" spans="2:4" x14ac:dyDescent="0.35">
      <c r="B90" s="29" t="s">
        <v>336</v>
      </c>
      <c r="C90" s="29" t="s">
        <v>335</v>
      </c>
      <c r="D90" s="56">
        <v>64</v>
      </c>
    </row>
    <row r="91" spans="2:4" x14ac:dyDescent="0.35">
      <c r="B91" s="37" t="s">
        <v>210</v>
      </c>
      <c r="C91" s="37" t="s">
        <v>209</v>
      </c>
      <c r="D91" s="57">
        <v>3</v>
      </c>
    </row>
    <row r="92" spans="2:4" x14ac:dyDescent="0.35">
      <c r="B92" s="34" t="s">
        <v>242</v>
      </c>
      <c r="C92" s="34" t="s">
        <v>241</v>
      </c>
      <c r="D92" s="53">
        <v>19</v>
      </c>
    </row>
    <row r="93" spans="2:4" x14ac:dyDescent="0.35">
      <c r="B93" s="37" t="s">
        <v>212</v>
      </c>
      <c r="C93" s="37" t="s">
        <v>211</v>
      </c>
      <c r="D93" s="57">
        <v>4</v>
      </c>
    </row>
    <row r="94" spans="2:4" x14ac:dyDescent="0.35">
      <c r="B94" s="27" t="s">
        <v>383</v>
      </c>
      <c r="C94" s="27" t="s">
        <v>382</v>
      </c>
      <c r="D94" s="55">
        <v>94</v>
      </c>
    </row>
    <row r="95" spans="2:4" x14ac:dyDescent="0.35">
      <c r="B95" s="29" t="s">
        <v>347</v>
      </c>
      <c r="C95" s="29" t="s">
        <v>345</v>
      </c>
      <c r="D95" s="56">
        <v>71</v>
      </c>
    </row>
    <row r="96" spans="2:4" x14ac:dyDescent="0.35">
      <c r="B96" s="27" t="s">
        <v>366</v>
      </c>
      <c r="C96" s="27" t="s">
        <v>365</v>
      </c>
      <c r="D96" s="55">
        <v>83</v>
      </c>
    </row>
    <row r="97" spans="2:4" x14ac:dyDescent="0.35">
      <c r="B97" s="29" t="s">
        <v>352</v>
      </c>
      <c r="C97" s="29" t="s">
        <v>350</v>
      </c>
      <c r="D97" s="56">
        <v>74</v>
      </c>
    </row>
    <row r="98" spans="2:4" x14ac:dyDescent="0.35">
      <c r="B98" s="27" t="s">
        <v>376</v>
      </c>
      <c r="C98" s="27" t="s">
        <v>375</v>
      </c>
      <c r="D98" s="55">
        <v>90</v>
      </c>
    </row>
    <row r="99" spans="2:4" x14ac:dyDescent="0.35">
      <c r="B99" s="29" t="s">
        <v>325</v>
      </c>
      <c r="C99" s="29" t="s">
        <v>324</v>
      </c>
      <c r="D99" s="56">
        <v>58</v>
      </c>
    </row>
    <row r="100" spans="2:4" x14ac:dyDescent="0.35">
      <c r="B100" s="26" t="s">
        <v>274</v>
      </c>
      <c r="C100" s="26" t="s">
        <v>273</v>
      </c>
      <c r="D100" s="54">
        <v>36</v>
      </c>
    </row>
    <row r="101" spans="2:4" x14ac:dyDescent="0.35">
      <c r="B101" s="29" t="s">
        <v>329</v>
      </c>
      <c r="C101" s="29" t="s">
        <v>328</v>
      </c>
      <c r="D101" s="56">
        <v>60</v>
      </c>
    </row>
    <row r="102" spans="2:4" x14ac:dyDescent="0.35">
      <c r="B102" s="27" t="s">
        <v>373</v>
      </c>
      <c r="C102" s="27" t="s">
        <v>371</v>
      </c>
      <c r="D102" s="55">
        <v>88</v>
      </c>
    </row>
    <row r="103" spans="2:4" x14ac:dyDescent="0.35">
      <c r="B103" s="29" t="s">
        <v>316</v>
      </c>
      <c r="C103" s="29" t="s">
        <v>315</v>
      </c>
      <c r="D103" s="56">
        <v>54</v>
      </c>
    </row>
    <row r="104" spans="2:4" x14ac:dyDescent="0.35">
      <c r="B104" s="27" t="s">
        <v>398</v>
      </c>
      <c r="C104" s="27" t="s">
        <v>397</v>
      </c>
      <c r="D104" s="55">
        <v>104</v>
      </c>
    </row>
    <row r="105" spans="2:4" x14ac:dyDescent="0.35">
      <c r="B105" s="29" t="s">
        <v>342</v>
      </c>
      <c r="C105" s="29" t="s">
        <v>339</v>
      </c>
      <c r="D105" s="56">
        <v>68</v>
      </c>
    </row>
    <row r="106" spans="2:4" x14ac:dyDescent="0.35">
      <c r="B106" s="27" t="s">
        <v>378</v>
      </c>
      <c r="C106" s="27" t="s">
        <v>377</v>
      </c>
      <c r="D106" s="55">
        <v>91</v>
      </c>
    </row>
    <row r="107" spans="2:4" x14ac:dyDescent="0.35">
      <c r="B107" s="26" t="s">
        <v>280</v>
      </c>
      <c r="C107" s="26" t="s">
        <v>279</v>
      </c>
      <c r="D107" s="54">
        <v>39</v>
      </c>
    </row>
    <row r="108" spans="2:4" x14ac:dyDescent="0.35">
      <c r="B108" s="29" t="s">
        <v>340</v>
      </c>
      <c r="C108" s="29" t="s">
        <v>339</v>
      </c>
      <c r="D108" s="56">
        <v>66</v>
      </c>
    </row>
    <row r="109" spans="2:4" x14ac:dyDescent="0.35">
      <c r="B109" s="40" t="s">
        <v>208</v>
      </c>
      <c r="C109" s="40" t="s">
        <v>207</v>
      </c>
      <c r="D109" s="58">
        <v>2</v>
      </c>
    </row>
  </sheetData>
  <sheetProtection sheet="1" objects="1" scenarios="1"/>
  <sortState xmlns:xlrd2="http://schemas.microsoft.com/office/spreadsheetml/2017/richdata2" ref="C5:D109">
    <sortCondition ref="D5:D10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vt:lpstr>
      <vt:lpstr>Lists</vt:lpstr>
      <vt:lpstr>KLBIP Sample App</vt:lpstr>
      <vt:lpstr>KLBIP Application</vt:lpstr>
      <vt:lpstr>County Population Density</vt:lpstr>
      <vt:lpstr>'KLBIP Application'!Pop</vt:lpstr>
      <vt:lpstr>'KLBIP Sample App'!Pop</vt:lpstr>
      <vt:lpstr>'Read Me'!Print_Area</vt:lpstr>
    </vt:vector>
  </TitlesOfParts>
  <Company>Kansas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Legge</dc:creator>
  <cp:lastModifiedBy>Donna Schmit [KDOT]</cp:lastModifiedBy>
  <cp:lastPrinted>2022-07-19T14:45:16Z</cp:lastPrinted>
  <dcterms:created xsi:type="dcterms:W3CDTF">2015-04-20T15:45:39Z</dcterms:created>
  <dcterms:modified xsi:type="dcterms:W3CDTF">2022-07-21T20:49:49Z</dcterms:modified>
</cp:coreProperties>
</file>